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եկ. 2021 1-ին եռ" sheetId="1" r:id="rId1"/>
    <sheet name="ծախս 2021 1-ին ծախս" sheetId="2" r:id="rId2"/>
  </sheets>
  <definedNames/>
  <calcPr fullCalcOnLoad="1"/>
</workbook>
</file>

<file path=xl/sharedStrings.xml><?xml version="1.0" encoding="utf-8"?>
<sst xmlns="http://schemas.openxmlformats.org/spreadsheetml/2006/main" count="75" uniqueCount="67">
  <si>
    <t>¶àôÚø²Ð²ðÎ</t>
  </si>
  <si>
    <t xml:space="preserve">äºî²Î²Ü  îàôðø     </t>
  </si>
  <si>
    <t xml:space="preserve">¸àî²òÆ²                                       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</si>
  <si>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</si>
  <si>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</si>
  <si>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</si>
  <si>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</si>
  <si>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</si>
  <si>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</si>
  <si>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</si>
  <si>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</si>
  <si>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</si>
  <si>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>ԾԱԽՍԵՐԻ ԴԱՍԱԿԱՐԳՈՒՄԸ</t>
  </si>
  <si>
    <t>Ա Մ Բ Ո Ղ Ջ Ը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</si>
  <si>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</si>
  <si>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</si>
  <si>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</si>
  <si>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</si>
  <si>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</si>
  <si>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</si>
  <si>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</si>
  <si>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</si>
  <si>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</si>
  <si>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</si>
  <si>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</si>
  <si>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</si>
  <si>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Èàôê²ìàðàôØ</t>
  </si>
  <si>
    <t>Ð³í»Éí³Í  2</t>
  </si>
  <si>
    <t>îºÔ²Î²Ü  îàôðø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</si>
  <si>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</si>
  <si>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</si>
  <si>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</si>
  <si>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</si>
  <si>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</si>
  <si>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</si>
  <si>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>æð²Ø²î²Î²ð²ðàôØ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</si>
  <si>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</si>
  <si>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</si>
  <si>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</si>
  <si>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</si>
  <si>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</si>
  <si>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ԳՈՒՅԻ ՀՈՂԻ ՕՏԱՐՈՒՄ</t>
  </si>
  <si>
    <t>ՀՈՂԻ ԳՈՒՅՔԻ ՎԱՐՁԱԿԱԼՎՃ</t>
  </si>
  <si>
    <t>նվիրատվություն/վարչ/</t>
  </si>
  <si>
    <t xml:space="preserve">äÉան </t>
  </si>
  <si>
    <t>ԿՐԹՈՒԹՅՈՒՆ/մանկապարտեզ/արտադպ.դաստ.մարզ+արվեստ+երաշտական</t>
  </si>
  <si>
    <t xml:space="preserve">äÉ³Ý </t>
  </si>
  <si>
    <t>նվիրատվություն/ֆօնդ/</t>
  </si>
  <si>
    <t>ՊԵՏ ԲՅՈՒՋԵԻՑ ՆՊԱՏԱԿԱՅԻՆ ՀԱՏԿԱՑ.ՍՈՒԲՎԵՆՑԻԱ</t>
  </si>
  <si>
    <t>ԸՆԴԱՄԵՆԸ</t>
  </si>
  <si>
    <t>ՔԱՂ.ՊԱՇՏՊԱՆՈՒԹՅՈՒՆ</t>
  </si>
  <si>
    <t>ԲՆԱԿԱՐԱՆԱՅԻՆ ՇԻՆԱՐԱՐՈՒԹՅՈՒՆ</t>
  </si>
  <si>
    <t>ԱՅԼ ԵԿԱՄՈՒՏ</t>
  </si>
  <si>
    <t xml:space="preserve"> ԱՆՇԱՐԺ ԳՈՒՔԻ ՀԱՐԿ /այդ թվում հողի հարկ իրավաբան.ֆիզիկական գույքահարկ իրավաբանական</t>
  </si>
  <si>
    <t>ԱՅԼ ԴՈՏԱՑԻԱ</t>
  </si>
  <si>
    <t xml:space="preserve">ä²îìÆð²Îì²Ì  ÈÆ²¼àðàôÂÚ.   </t>
  </si>
  <si>
    <t>ՄՈՒՏՔԵՐ ՏՈՒՅԺ.ՏՈՒԳԱՆՔ.</t>
  </si>
  <si>
    <t>2021Ã 1-ին եռամսյակ</t>
  </si>
  <si>
    <t>2021թ. 1-եռամսըակ</t>
  </si>
  <si>
    <t xml:space="preserve">Բերդ հ³Ù³ÛÝùÇ 2021Ã. տեղական բյուջեի Í³Ëë»ñÝ  ըստ բյուջետային ծախսերի գործառնական դասակարգման                                                                                           </t>
  </si>
  <si>
    <t>Ð²Ø²ÚÜøÆ öàÔàòÜºðÆ  ìºð²Üàðà¶àôØ</t>
  </si>
  <si>
    <t>ՋՐԱԳԾԻ ԿԱ ԿԱՌՈՒՑՈՒՄ /ՍՈՒԲ/</t>
  </si>
  <si>
    <t>պահուտային ֆոնդ</t>
  </si>
  <si>
    <t xml:space="preserve">                            ³í³·³Ýáõ 2021 Ãí³Ï³ÝÇ </t>
  </si>
  <si>
    <t xml:space="preserve">                մարտի 29-Ç N 15-Ա áñáßÙ³Ý</t>
  </si>
  <si>
    <t xml:space="preserve"> Բերդ հ³Ù³ÛÝùÇ 2021 Ãí³Ï³ÝÇ »Ï³ÙáõïÝ»ñÇ Ï³ï³ñÙ³Ý Ù³ëÇÝ     </t>
  </si>
  <si>
    <t xml:space="preserve">                մարտի 29-Ç  N 15-Ա  áñáßÙ³Ý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</si>
</sst>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  <numFmt numFmtId="198" formatCode="&quot;$&quot;#,##0.0"/>
  </numFmts>
  <fonts count="42">
    <font>
      <sz val="10"/>
      <name val="Arial"/>
      <family val="0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0"/>
      <name val="Arial AMU"/>
      <family val="2"/>
    </font>
    <font>
      <b/>
      <sz val="10"/>
      <name val="Arial AMU"/>
      <family val="2"/>
    </font>
    <font>
      <b/>
      <sz val="12"/>
      <name val="Arial AMU"/>
      <family val="2"/>
    </font>
    <font>
      <sz val="12"/>
      <name val="Arial AMU"/>
      <family val="2"/>
    </font>
    <font>
      <sz val="14"/>
      <name val="Arial AMU"/>
      <family val="2"/>
    </font>
    <font>
      <sz val="11"/>
      <name val="Arial AMU"/>
      <family val="2"/>
    </font>
    <font>
      <b/>
      <sz val="11"/>
      <name val="Arial AMU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 shrinkToFit="1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left" wrapText="1"/>
    </xf>
    <xf numFmtId="186" fontId="21" fillId="0" borderId="16" xfId="0" applyNumberFormat="1" applyFont="1" applyBorder="1" applyAlignment="1">
      <alignment/>
    </xf>
    <xf numFmtId="180" fontId="21" fillId="0" borderId="16" xfId="0" applyNumberFormat="1" applyFont="1" applyBorder="1" applyAlignment="1">
      <alignment/>
    </xf>
    <xf numFmtId="0" fontId="18" fillId="0" borderId="0" xfId="0" applyFont="1" applyBorder="1" applyAlignment="1">
      <alignment/>
    </xf>
    <xf numFmtId="180" fontId="21" fillId="0" borderId="0" xfId="0" applyNumberFormat="1" applyFont="1" applyBorder="1" applyAlignment="1">
      <alignment/>
    </xf>
    <xf numFmtId="186" fontId="21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left"/>
    </xf>
    <xf numFmtId="0" fontId="19" fillId="33" borderId="13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186" fontId="20" fillId="33" borderId="10" xfId="0" applyNumberFormat="1" applyFont="1" applyFill="1" applyBorder="1" applyAlignment="1">
      <alignment/>
    </xf>
    <xf numFmtId="2" fontId="20" fillId="33" borderId="10" xfId="0" applyNumberFormat="1" applyFont="1" applyFill="1" applyBorder="1" applyAlignment="1">
      <alignment/>
    </xf>
    <xf numFmtId="186" fontId="20" fillId="33" borderId="10" xfId="0" applyNumberFormat="1" applyFont="1" applyFill="1" applyBorder="1" applyAlignment="1">
      <alignment/>
    </xf>
    <xf numFmtId="18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86" fontId="22" fillId="0" borderId="0" xfId="0" applyNumberFormat="1" applyFont="1" applyBorder="1" applyAlignment="1">
      <alignment/>
    </xf>
    <xf numFmtId="0" fontId="20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186" fontId="18" fillId="0" borderId="0" xfId="0" applyNumberFormat="1" applyFont="1" applyAlignment="1">
      <alignment/>
    </xf>
    <xf numFmtId="0" fontId="19" fillId="33" borderId="10" xfId="0" applyFont="1" applyFill="1" applyBorder="1" applyAlignment="1">
      <alignment horizontal="left"/>
    </xf>
    <xf numFmtId="186" fontId="21" fillId="33" borderId="16" xfId="0" applyNumberFormat="1" applyFont="1" applyFill="1" applyBorder="1" applyAlignment="1">
      <alignment/>
    </xf>
    <xf numFmtId="186" fontId="20" fillId="33" borderId="16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left"/>
    </xf>
    <xf numFmtId="186" fontId="23" fillId="33" borderId="16" xfId="0" applyNumberFormat="1" applyFont="1" applyFill="1" applyBorder="1" applyAlignment="1">
      <alignment/>
    </xf>
    <xf numFmtId="197" fontId="21" fillId="0" borderId="16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4" fillId="0" borderId="15" xfId="0" applyFont="1" applyBorder="1" applyAlignment="1">
      <alignment horizontal="left"/>
    </xf>
    <xf numFmtId="186" fontId="20" fillId="0" borderId="16" xfId="0" applyNumberFormat="1" applyFont="1" applyBorder="1" applyAlignment="1">
      <alignment/>
    </xf>
    <xf numFmtId="0" fontId="21" fillId="0" borderId="0" xfId="0" applyFont="1" applyAlignment="1">
      <alignment/>
    </xf>
    <xf numFmtId="2" fontId="21" fillId="0" borderId="10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186" fontId="20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20" fillId="33" borderId="13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2" fontId="20" fillId="33" borderId="10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86" fontId="21" fillId="0" borderId="0" xfId="0" applyNumberFormat="1" applyFont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6" xfId="0" applyFont="1" applyBorder="1" applyAlignment="1">
      <alignment horizontal="left" vertical="center" wrapText="1"/>
    </xf>
    <xf numFmtId="186" fontId="23" fillId="0" borderId="10" xfId="0" applyNumberFormat="1" applyFont="1" applyBorder="1" applyAlignment="1">
      <alignment/>
    </xf>
    <xf numFmtId="0" fontId="23" fillId="34" borderId="10" xfId="0" applyFont="1" applyFill="1" applyBorder="1" applyAlignment="1">
      <alignment/>
    </xf>
    <xf numFmtId="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186" fontId="23" fillId="34" borderId="10" xfId="0" applyNumberFormat="1" applyFont="1" applyFill="1" applyBorder="1" applyAlignment="1">
      <alignment/>
    </xf>
    <xf numFmtId="0" fontId="23" fillId="0" borderId="11" xfId="0" applyFont="1" applyBorder="1" applyAlignment="1">
      <alignment horizontal="center"/>
    </xf>
    <xf numFmtId="186" fontId="24" fillId="0" borderId="10" xfId="0" applyNumberFormat="1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left" vertical="center" wrapText="1"/>
    </xf>
    <xf numFmtId="186" fontId="23" fillId="0" borderId="13" xfId="0" applyNumberFormat="1" applyFont="1" applyBorder="1" applyAlignment="1">
      <alignment/>
    </xf>
    <xf numFmtId="186" fontId="23" fillId="34" borderId="13" xfId="0" applyNumberFormat="1" applyFont="1" applyFill="1" applyBorder="1" applyAlignment="1">
      <alignment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6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3.00390625" style="1" customWidth="1"/>
    <col min="2" max="2" width="29.57421875" style="1" customWidth="1"/>
    <col min="3" max="3" width="14.421875" style="1" customWidth="1"/>
    <col min="4" max="4" width="14.7109375" style="1" customWidth="1"/>
    <col min="5" max="6" width="14.00390625" style="1" customWidth="1"/>
    <col min="7" max="7" width="10.140625" style="1" customWidth="1"/>
    <col min="8" max="9" width="9.140625" style="1" customWidth="1"/>
    <col min="10" max="10" width="10.8515625" style="1" bestFit="1" customWidth="1"/>
    <col min="11" max="11" width="17.7109375" style="1" customWidth="1"/>
    <col min="12" max="12" width="9.140625" style="1" customWidth="1"/>
    <col min="13" max="13" width="14.28125" style="1" customWidth="1"/>
    <col min="14" max="16384" width="9.140625" style="1" customWidth="1"/>
  </cols>
  <sheetData>
    <row r="1" spans="2:11" ht="14.25">
      <c r="B1" s="58"/>
      <c r="C1" s="58"/>
      <c r="D1" s="58"/>
      <c r="E1" s="59" t="s">
        <v>16</v>
      </c>
      <c r="F1" s="59"/>
      <c r="G1" s="59"/>
      <c r="H1" s="2"/>
      <c r="I1" s="2"/>
      <c r="J1" s="2"/>
      <c r="K1" s="2"/>
    </row>
    <row r="2" spans="2:11" ht="15">
      <c r="B2" s="58"/>
      <c r="C2" s="58"/>
      <c r="D2" s="58"/>
      <c r="E2" s="59" t="s">
        <v>21</v>
      </c>
      <c r="F2" s="59"/>
      <c r="G2" s="59"/>
      <c r="H2" s="3"/>
      <c r="I2" s="3"/>
      <c r="J2" s="3"/>
      <c r="K2" s="3"/>
    </row>
    <row r="3" spans="2:11" ht="15">
      <c r="B3" s="59" t="s">
        <v>63</v>
      </c>
      <c r="C3" s="59"/>
      <c r="D3" s="59"/>
      <c r="E3" s="59"/>
      <c r="F3" s="59"/>
      <c r="G3" s="59"/>
      <c r="H3" s="3"/>
      <c r="I3" s="3"/>
      <c r="J3" s="3"/>
      <c r="K3" s="3"/>
    </row>
    <row r="4" spans="2:11" ht="15">
      <c r="B4" s="59" t="s">
        <v>64</v>
      </c>
      <c r="C4" s="59"/>
      <c r="D4" s="59"/>
      <c r="E4" s="59"/>
      <c r="F4" s="59"/>
      <c r="G4" s="59"/>
      <c r="H4" s="3"/>
      <c r="I4" s="3"/>
      <c r="J4" s="3"/>
      <c r="K4" s="3"/>
    </row>
    <row r="5" spans="1:7" ht="12" customHeight="1">
      <c r="A5" s="4"/>
      <c r="B5" s="4"/>
      <c r="C5" s="4"/>
      <c r="D5" s="4"/>
      <c r="E5" s="4"/>
      <c r="F5" s="4"/>
      <c r="G5" s="4"/>
    </row>
    <row r="6" spans="1:7" ht="27" customHeight="1">
      <c r="A6" s="5" t="s">
        <v>65</v>
      </c>
      <c r="B6" s="5"/>
      <c r="C6" s="5"/>
      <c r="D6" s="5"/>
      <c r="E6" s="5"/>
      <c r="F6" s="5"/>
      <c r="G6" s="5"/>
    </row>
    <row r="7" spans="1:7" ht="29.25" customHeight="1">
      <c r="A7" s="6" t="s">
        <v>10</v>
      </c>
      <c r="B7" s="7" t="s">
        <v>19</v>
      </c>
      <c r="C7" s="8" t="s">
        <v>22</v>
      </c>
      <c r="D7" s="9" t="s">
        <v>36</v>
      </c>
      <c r="E7" s="10" t="s">
        <v>57</v>
      </c>
      <c r="F7" s="11"/>
      <c r="G7" s="12"/>
    </row>
    <row r="8" spans="1:7" ht="22.5" customHeight="1">
      <c r="A8" s="13" t="s">
        <v>11</v>
      </c>
      <c r="B8" s="14"/>
      <c r="C8" s="15"/>
      <c r="D8" s="16" t="s">
        <v>37</v>
      </c>
      <c r="E8" s="17" t="s">
        <v>46</v>
      </c>
      <c r="F8" s="18" t="s">
        <v>23</v>
      </c>
      <c r="G8" s="19" t="s">
        <v>24</v>
      </c>
    </row>
    <row r="9" spans="1:14" ht="51.75" customHeight="1">
      <c r="A9" s="6">
        <v>1</v>
      </c>
      <c r="B9" s="20" t="s">
        <v>53</v>
      </c>
      <c r="C9" s="21">
        <v>57000</v>
      </c>
      <c r="D9" s="21">
        <v>57000</v>
      </c>
      <c r="E9" s="21">
        <v>12720</v>
      </c>
      <c r="F9" s="22">
        <v>4496</v>
      </c>
      <c r="G9" s="21">
        <f aca="true" t="shared" si="0" ref="G9:G15">F9/E9*100</f>
        <v>35.34591194968553</v>
      </c>
      <c r="J9" s="23"/>
      <c r="K9" s="24"/>
      <c r="L9" s="23"/>
      <c r="M9" s="25"/>
      <c r="N9" s="23"/>
    </row>
    <row r="10" spans="1:14" ht="22.5" customHeight="1">
      <c r="A10" s="6">
        <v>2</v>
      </c>
      <c r="B10" s="26" t="s">
        <v>0</v>
      </c>
      <c r="C10" s="21">
        <v>85000</v>
      </c>
      <c r="D10" s="21">
        <v>85000</v>
      </c>
      <c r="E10" s="21">
        <v>25500</v>
      </c>
      <c r="F10" s="22">
        <v>23386.2</v>
      </c>
      <c r="G10" s="21">
        <f t="shared" si="0"/>
        <v>91.71058823529413</v>
      </c>
      <c r="J10" s="23"/>
      <c r="K10" s="24"/>
      <c r="L10" s="23"/>
      <c r="M10" s="25"/>
      <c r="N10" s="23"/>
    </row>
    <row r="11" spans="1:14" ht="22.5" customHeight="1">
      <c r="A11" s="6">
        <v>3</v>
      </c>
      <c r="B11" s="26" t="s">
        <v>1</v>
      </c>
      <c r="C11" s="21">
        <v>3500</v>
      </c>
      <c r="D11" s="21">
        <v>3500</v>
      </c>
      <c r="E11" s="21">
        <v>630</v>
      </c>
      <c r="F11" s="22">
        <v>890</v>
      </c>
      <c r="G11" s="21">
        <f t="shared" si="0"/>
        <v>141.26984126984127</v>
      </c>
      <c r="J11" s="23"/>
      <c r="K11" s="24"/>
      <c r="L11" s="23"/>
      <c r="M11" s="25"/>
      <c r="N11" s="23"/>
    </row>
    <row r="12" spans="1:14" ht="22.5" customHeight="1">
      <c r="A12" s="6">
        <v>4</v>
      </c>
      <c r="B12" s="26" t="s">
        <v>28</v>
      </c>
      <c r="C12" s="21">
        <v>4000</v>
      </c>
      <c r="D12" s="21">
        <v>4000</v>
      </c>
      <c r="E12" s="21">
        <v>1890</v>
      </c>
      <c r="F12" s="22">
        <v>1387.4</v>
      </c>
      <c r="G12" s="21">
        <f t="shared" si="0"/>
        <v>73.4074074074074</v>
      </c>
      <c r="J12" s="23"/>
      <c r="K12" s="24"/>
      <c r="L12" s="23"/>
      <c r="M12" s="25"/>
      <c r="N12" s="23"/>
    </row>
    <row r="13" spans="1:14" ht="22.5" customHeight="1">
      <c r="A13" s="6">
        <v>5</v>
      </c>
      <c r="B13" s="26" t="s">
        <v>42</v>
      </c>
      <c r="C13" s="21">
        <v>16000</v>
      </c>
      <c r="D13" s="21">
        <v>16000</v>
      </c>
      <c r="E13" s="21">
        <v>3312.5</v>
      </c>
      <c r="F13" s="22">
        <v>3698.8</v>
      </c>
      <c r="G13" s="21">
        <f t="shared" si="0"/>
        <v>111.66188679245283</v>
      </c>
      <c r="J13" s="23"/>
      <c r="K13" s="24"/>
      <c r="L13" s="23"/>
      <c r="M13" s="25"/>
      <c r="N13" s="23"/>
    </row>
    <row r="14" spans="1:14" ht="22.5" customHeight="1">
      <c r="A14" s="6">
        <v>6</v>
      </c>
      <c r="B14" s="26" t="s">
        <v>14</v>
      </c>
      <c r="C14" s="21">
        <v>39200</v>
      </c>
      <c r="D14" s="21">
        <v>39200</v>
      </c>
      <c r="E14" s="21">
        <v>12000</v>
      </c>
      <c r="F14" s="22">
        <v>12226.1</v>
      </c>
      <c r="G14" s="21">
        <f t="shared" si="0"/>
        <v>101.88416666666666</v>
      </c>
      <c r="J14" s="23"/>
      <c r="K14" s="24"/>
      <c r="L14" s="23"/>
      <c r="M14" s="25"/>
      <c r="N14" s="23"/>
    </row>
    <row r="15" spans="1:14" ht="22.5" customHeight="1">
      <c r="A15" s="6">
        <v>7</v>
      </c>
      <c r="B15" s="26" t="s">
        <v>52</v>
      </c>
      <c r="C15" s="21">
        <v>12000</v>
      </c>
      <c r="D15" s="21">
        <v>12000</v>
      </c>
      <c r="E15" s="21">
        <v>3000</v>
      </c>
      <c r="F15" s="22">
        <v>2524.6</v>
      </c>
      <c r="G15" s="21">
        <f t="shared" si="0"/>
        <v>84.15333333333334</v>
      </c>
      <c r="J15" s="23"/>
      <c r="K15" s="24"/>
      <c r="L15" s="23"/>
      <c r="M15" s="25"/>
      <c r="N15" s="23"/>
    </row>
    <row r="16" spans="1:14" ht="20.25" customHeight="1">
      <c r="A16" s="27" t="s">
        <v>9</v>
      </c>
      <c r="B16" s="28"/>
      <c r="C16" s="29">
        <f>SUM(C9:C15)</f>
        <v>216700</v>
      </c>
      <c r="D16" s="29">
        <f>SUM(D9:D15)</f>
        <v>216700</v>
      </c>
      <c r="E16" s="29">
        <f>SUM(E9:E15)</f>
        <v>59052.5</v>
      </c>
      <c r="F16" s="30">
        <f>SUM(F9:F15)</f>
        <v>48609.1</v>
      </c>
      <c r="G16" s="31">
        <f>F16/E16*100</f>
        <v>82.31505863426611</v>
      </c>
      <c r="J16" s="23"/>
      <c r="K16" s="32"/>
      <c r="L16" s="33"/>
      <c r="M16" s="34"/>
      <c r="N16" s="23"/>
    </row>
    <row r="17" spans="1:14" ht="15" customHeight="1">
      <c r="A17" s="13" t="s">
        <v>18</v>
      </c>
      <c r="B17" s="35"/>
      <c r="C17" s="35"/>
      <c r="D17" s="35"/>
      <c r="E17" s="35"/>
      <c r="F17" s="35"/>
      <c r="G17" s="14"/>
      <c r="J17" s="23" t="s">
        <v>20</v>
      </c>
      <c r="K17" s="23"/>
      <c r="L17" s="23"/>
      <c r="M17" s="23"/>
      <c r="N17" s="23"/>
    </row>
    <row r="18" spans="1:14" ht="18" customHeight="1">
      <c r="A18" s="6">
        <v>8</v>
      </c>
      <c r="B18" s="26" t="s">
        <v>2</v>
      </c>
      <c r="C18" s="21">
        <v>983172.7</v>
      </c>
      <c r="D18" s="21">
        <v>983172.7</v>
      </c>
      <c r="E18" s="21">
        <v>245793.2</v>
      </c>
      <c r="F18" s="21">
        <v>245793.2</v>
      </c>
      <c r="G18" s="21">
        <f aca="true" t="shared" si="1" ref="G18:G26">F18/E18*100</f>
        <v>100</v>
      </c>
      <c r="J18" s="23"/>
      <c r="K18" s="23"/>
      <c r="L18" s="23"/>
      <c r="M18" s="23"/>
      <c r="N18" s="23"/>
    </row>
    <row r="19" spans="1:14" ht="16.5" customHeight="1">
      <c r="A19" s="6">
        <v>9</v>
      </c>
      <c r="B19" s="36" t="s">
        <v>54</v>
      </c>
      <c r="C19" s="21">
        <v>15231.9</v>
      </c>
      <c r="D19" s="21">
        <v>15231.9</v>
      </c>
      <c r="E19" s="21">
        <v>3808</v>
      </c>
      <c r="F19" s="21">
        <v>3808</v>
      </c>
      <c r="G19" s="21">
        <f t="shared" si="1"/>
        <v>100</v>
      </c>
      <c r="I19" s="37"/>
      <c r="J19" s="23"/>
      <c r="K19" s="23"/>
      <c r="L19" s="23"/>
      <c r="M19" s="23"/>
      <c r="N19" s="23"/>
    </row>
    <row r="20" spans="1:14" ht="25.5" customHeight="1">
      <c r="A20" s="6">
        <v>10</v>
      </c>
      <c r="B20" s="36" t="s">
        <v>48</v>
      </c>
      <c r="C20" s="21">
        <v>3500.6</v>
      </c>
      <c r="D20" s="21">
        <v>3500.6</v>
      </c>
      <c r="E20" s="21">
        <v>875.2</v>
      </c>
      <c r="F20" s="21">
        <v>653.9</v>
      </c>
      <c r="G20" s="21">
        <f t="shared" si="1"/>
        <v>74.71435100548446</v>
      </c>
      <c r="I20" s="37"/>
      <c r="J20" s="23"/>
      <c r="K20" s="23"/>
      <c r="L20" s="23"/>
      <c r="M20" s="23"/>
      <c r="N20" s="23"/>
    </row>
    <row r="21" spans="1:7" ht="18" customHeight="1">
      <c r="A21" s="6">
        <v>11</v>
      </c>
      <c r="B21" s="26" t="s">
        <v>39</v>
      </c>
      <c r="C21" s="21">
        <v>153391.2</v>
      </c>
      <c r="D21" s="21">
        <v>153391.2</v>
      </c>
      <c r="E21" s="21">
        <v>153391.2</v>
      </c>
      <c r="F21" s="21">
        <v>153391.2</v>
      </c>
      <c r="G21" s="21">
        <f t="shared" si="1"/>
        <v>100</v>
      </c>
    </row>
    <row r="22" spans="1:7" ht="18" customHeight="1">
      <c r="A22" s="6"/>
      <c r="B22" s="38" t="s">
        <v>49</v>
      </c>
      <c r="C22" s="39">
        <f>SUM(C18:C21)</f>
        <v>1155296.4</v>
      </c>
      <c r="D22" s="40">
        <f>SUM(D18:D21)</f>
        <v>1155296.4</v>
      </c>
      <c r="E22" s="40">
        <f>SUM(E18:E21)</f>
        <v>403867.60000000003</v>
      </c>
      <c r="F22" s="40">
        <f>SUM(F18:F21)</f>
        <v>403646.30000000005</v>
      </c>
      <c r="G22" s="21">
        <f t="shared" si="1"/>
        <v>99.94520481464718</v>
      </c>
    </row>
    <row r="23" spans="1:7" ht="18" customHeight="1">
      <c r="A23" s="6">
        <v>12</v>
      </c>
      <c r="B23" s="26" t="s">
        <v>47</v>
      </c>
      <c r="C23" s="21"/>
      <c r="D23" s="21"/>
      <c r="E23" s="21"/>
      <c r="F23" s="21"/>
      <c r="G23" s="21"/>
    </row>
    <row r="24" spans="1:7" ht="18" customHeight="1">
      <c r="A24" s="6">
        <v>13</v>
      </c>
      <c r="B24" s="26" t="s">
        <v>43</v>
      </c>
      <c r="C24" s="21"/>
      <c r="D24" s="21"/>
      <c r="E24" s="21"/>
      <c r="F24" s="21"/>
      <c r="G24" s="21"/>
    </row>
    <row r="25" spans="1:7" ht="18" customHeight="1" hidden="1">
      <c r="A25" s="6"/>
      <c r="B25" s="26" t="s">
        <v>43</v>
      </c>
      <c r="C25" s="21"/>
      <c r="D25" s="21">
        <f>SUM(D24)</f>
        <v>0</v>
      </c>
      <c r="E25" s="21"/>
      <c r="F25" s="21"/>
      <c r="G25" s="21" t="e">
        <f t="shared" si="1"/>
        <v>#DIV/0!</v>
      </c>
    </row>
    <row r="26" spans="1:7" ht="18" customHeight="1">
      <c r="A26" s="6">
        <v>14</v>
      </c>
      <c r="B26" s="41" t="s">
        <v>56</v>
      </c>
      <c r="C26" s="39">
        <v>600.5</v>
      </c>
      <c r="D26" s="39">
        <v>600.5</v>
      </c>
      <c r="E26" s="42">
        <v>150.1</v>
      </c>
      <c r="F26" s="39">
        <v>200</v>
      </c>
      <c r="G26" s="21">
        <f t="shared" si="1"/>
        <v>133.24450366422386</v>
      </c>
    </row>
    <row r="27" spans="1:7" ht="18" customHeight="1">
      <c r="A27" s="6">
        <v>15</v>
      </c>
      <c r="B27" s="26" t="s">
        <v>55</v>
      </c>
      <c r="C27" s="21">
        <v>5474.3</v>
      </c>
      <c r="D27" s="21">
        <v>5474.3</v>
      </c>
      <c r="E27" s="43">
        <v>1368.6</v>
      </c>
      <c r="F27" s="21">
        <v>1094.9</v>
      </c>
      <c r="G27" s="21">
        <f>F27/E27*100</f>
        <v>80.00146134736228</v>
      </c>
    </row>
    <row r="28" spans="1:10" ht="18" customHeight="1">
      <c r="A28" s="44"/>
      <c r="B28" s="45" t="s">
        <v>49</v>
      </c>
      <c r="C28" s="46">
        <f>C16+C22+C26+C27</f>
        <v>1378071.2</v>
      </c>
      <c r="D28" s="46">
        <f>D16+D22+D26+D27</f>
        <v>1378071.2</v>
      </c>
      <c r="E28" s="46">
        <f>E16+E22+E26+E27</f>
        <v>464438.8</v>
      </c>
      <c r="F28" s="46">
        <f>F16+F22+F26+F27</f>
        <v>453550.30000000005</v>
      </c>
      <c r="G28" s="21">
        <f>F28/E28*100</f>
        <v>97.65555763213582</v>
      </c>
      <c r="J28" s="47"/>
    </row>
    <row r="29" spans="1:7" ht="0.75" customHeight="1" hidden="1">
      <c r="A29" s="6">
        <v>14</v>
      </c>
      <c r="B29" s="26"/>
      <c r="C29" s="48"/>
      <c r="D29" s="48"/>
      <c r="E29" s="48"/>
      <c r="F29" s="49"/>
      <c r="G29" s="48"/>
    </row>
    <row r="30" spans="1:7" ht="27" customHeight="1" hidden="1">
      <c r="A30" s="6">
        <v>15</v>
      </c>
      <c r="B30" s="50"/>
      <c r="C30" s="48"/>
      <c r="D30" s="48"/>
      <c r="E30" s="48"/>
      <c r="F30" s="49"/>
      <c r="G30" s="48"/>
    </row>
    <row r="31" spans="1:7" ht="21" customHeight="1">
      <c r="A31" s="6">
        <v>16</v>
      </c>
      <c r="B31" s="51" t="s">
        <v>3</v>
      </c>
      <c r="C31" s="52">
        <f>C32+C33</f>
        <v>194690.2</v>
      </c>
      <c r="D31" s="52">
        <f>D32+D33</f>
        <v>194690.2</v>
      </c>
      <c r="E31" s="52">
        <f>E32+E33</f>
        <v>194690.2</v>
      </c>
      <c r="F31" s="52">
        <f>F32+F33</f>
        <v>194690.2</v>
      </c>
      <c r="G31" s="48"/>
    </row>
    <row r="32" spans="1:7" ht="21" customHeight="1">
      <c r="A32" s="6">
        <v>17</v>
      </c>
      <c r="B32" s="53" t="s">
        <v>4</v>
      </c>
      <c r="C32" s="21">
        <v>16969.2</v>
      </c>
      <c r="D32" s="21">
        <v>16969.2</v>
      </c>
      <c r="E32" s="21">
        <v>16969.2</v>
      </c>
      <c r="F32" s="21">
        <v>16969.2</v>
      </c>
      <c r="G32" s="48"/>
    </row>
    <row r="33" spans="1:7" ht="21" customHeight="1">
      <c r="A33" s="6">
        <v>18</v>
      </c>
      <c r="B33" s="53" t="s">
        <v>29</v>
      </c>
      <c r="C33" s="21">
        <v>177721</v>
      </c>
      <c r="D33" s="21">
        <v>177721</v>
      </c>
      <c r="E33" s="21">
        <v>177721</v>
      </c>
      <c r="F33" s="21">
        <v>177721</v>
      </c>
      <c r="G33" s="48"/>
    </row>
    <row r="34" spans="1:7" ht="21" customHeight="1">
      <c r="A34" s="54" t="s">
        <v>13</v>
      </c>
      <c r="B34" s="55"/>
      <c r="C34" s="31"/>
      <c r="D34" s="31"/>
      <c r="E34" s="31"/>
      <c r="F34" s="31"/>
      <c r="G34" s="56"/>
    </row>
    <row r="35" ht="13.5" customHeight="1">
      <c r="B35" s="57"/>
    </row>
    <row r="36" spans="1:7" ht="20.25" customHeight="1">
      <c r="A36" s="60" t="s">
        <v>30</v>
      </c>
      <c r="B36" s="60"/>
      <c r="C36" s="60"/>
      <c r="D36" s="60"/>
      <c r="E36" s="60"/>
      <c r="F36" s="60"/>
      <c r="G36" s="60"/>
    </row>
  </sheetData>
  <sheetProtection/>
  <mergeCells count="13">
    <mergeCell ref="A34:B34"/>
    <mergeCell ref="A36:G36"/>
    <mergeCell ref="C7:C8"/>
    <mergeCell ref="E7:G7"/>
    <mergeCell ref="A8:B8"/>
    <mergeCell ref="A16:B16"/>
    <mergeCell ref="A17:G17"/>
    <mergeCell ref="E1:G1"/>
    <mergeCell ref="E2:G2"/>
    <mergeCell ref="B3:G3"/>
    <mergeCell ref="B4:G4"/>
    <mergeCell ref="A5:G5"/>
    <mergeCell ref="A6:G6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tabSelected="1" zoomScalePageLayoutView="0" workbookViewId="0" topLeftCell="A16">
      <selection activeCell="C36" sqref="C36"/>
    </sheetView>
  </sheetViews>
  <sheetFormatPr defaultColWidth="9.140625" defaultRowHeight="12.75"/>
  <cols>
    <col min="1" max="1" width="4.00390625" style="47" customWidth="1"/>
    <col min="2" max="2" width="37.7109375" style="47" customWidth="1"/>
    <col min="3" max="4" width="13.421875" style="47" customWidth="1"/>
    <col min="5" max="5" width="13.57421875" style="47" customWidth="1"/>
    <col min="6" max="6" width="14.140625" style="47" customWidth="1"/>
    <col min="7" max="7" width="12.7109375" style="47" customWidth="1"/>
    <col min="8" max="16384" width="9.140625" style="47" customWidth="1"/>
  </cols>
  <sheetData>
    <row r="1" spans="1:7" ht="15">
      <c r="A1" s="58"/>
      <c r="B1" s="92"/>
      <c r="C1" s="59" t="s">
        <v>27</v>
      </c>
      <c r="D1" s="59"/>
      <c r="E1" s="59"/>
      <c r="F1" s="59"/>
      <c r="G1" s="59"/>
    </row>
    <row r="2" spans="1:7" s="3" customFormat="1" ht="15">
      <c r="A2" s="58"/>
      <c r="B2" s="58"/>
      <c r="C2" s="59" t="s">
        <v>21</v>
      </c>
      <c r="D2" s="59"/>
      <c r="E2" s="59"/>
      <c r="F2" s="59"/>
      <c r="G2" s="59"/>
    </row>
    <row r="3" spans="1:7" ht="15">
      <c r="A3" s="59" t="s">
        <v>63</v>
      </c>
      <c r="B3" s="59"/>
      <c r="C3" s="59"/>
      <c r="D3" s="59"/>
      <c r="E3" s="59"/>
      <c r="F3" s="59"/>
      <c r="G3" s="59"/>
    </row>
    <row r="4" spans="1:7" ht="15">
      <c r="A4" s="59" t="s">
        <v>66</v>
      </c>
      <c r="B4" s="59"/>
      <c r="C4" s="59"/>
      <c r="D4" s="59"/>
      <c r="E4" s="59"/>
      <c r="F4" s="59"/>
      <c r="G4" s="59"/>
    </row>
    <row r="5" spans="1:7" ht="46.5" customHeight="1">
      <c r="A5" s="5" t="s">
        <v>59</v>
      </c>
      <c r="B5" s="5"/>
      <c r="C5" s="5"/>
      <c r="D5" s="5"/>
      <c r="E5" s="5"/>
      <c r="F5" s="5"/>
      <c r="G5" s="5"/>
    </row>
    <row r="6" spans="1:7" ht="19.5" customHeight="1">
      <c r="A6" s="64" t="s">
        <v>10</v>
      </c>
      <c r="B6" s="65" t="s">
        <v>12</v>
      </c>
      <c r="C6" s="65" t="s">
        <v>25</v>
      </c>
      <c r="D6" s="65" t="s">
        <v>38</v>
      </c>
      <c r="E6" s="66" t="s">
        <v>58</v>
      </c>
      <c r="F6" s="67"/>
      <c r="G6" s="68"/>
    </row>
    <row r="7" spans="1:7" ht="41.25" customHeight="1">
      <c r="A7" s="69"/>
      <c r="B7" s="70"/>
      <c r="C7" s="70"/>
      <c r="D7" s="71"/>
      <c r="E7" s="72" t="s">
        <v>44</v>
      </c>
      <c r="F7" s="73" t="s">
        <v>23</v>
      </c>
      <c r="G7" s="74" t="s">
        <v>24</v>
      </c>
    </row>
    <row r="8" spans="1:7" ht="28.5" customHeight="1">
      <c r="A8" s="75">
        <v>1</v>
      </c>
      <c r="B8" s="76" t="s">
        <v>5</v>
      </c>
      <c r="C8" s="77">
        <v>289736.9</v>
      </c>
      <c r="D8" s="77">
        <v>289736.9</v>
      </c>
      <c r="E8" s="77">
        <v>75331.6</v>
      </c>
      <c r="F8" s="78">
        <v>58890.9</v>
      </c>
      <c r="G8" s="79">
        <f>F8/E8*100</f>
        <v>78.17555979164122</v>
      </c>
    </row>
    <row r="9" spans="1:7" ht="49.5" customHeight="1">
      <c r="A9" s="75">
        <v>2</v>
      </c>
      <c r="B9" s="80" t="s">
        <v>45</v>
      </c>
      <c r="C9" s="81">
        <v>344817.3</v>
      </c>
      <c r="D9" s="81">
        <v>344817.3</v>
      </c>
      <c r="E9" s="81">
        <v>77966.5</v>
      </c>
      <c r="F9" s="78">
        <v>80879.9</v>
      </c>
      <c r="G9" s="79">
        <f>F9/E9*100</f>
        <v>103.73673308408098</v>
      </c>
    </row>
    <row r="10" spans="1:7" ht="24.75" customHeight="1">
      <c r="A10" s="82">
        <v>3</v>
      </c>
      <c r="B10" s="80" t="s">
        <v>32</v>
      </c>
      <c r="C10" s="83">
        <f>C11+C12+C13</f>
        <v>91941.4</v>
      </c>
      <c r="D10" s="83">
        <f>D11+D12+D13</f>
        <v>91941.4</v>
      </c>
      <c r="E10" s="83">
        <f>E11+E12+E13</f>
        <v>22985.4</v>
      </c>
      <c r="F10" s="83">
        <f>F11+F12+F13</f>
        <v>35233.1</v>
      </c>
      <c r="G10" s="79">
        <f>F10/E10*100</f>
        <v>153.28469376212726</v>
      </c>
    </row>
    <row r="11" spans="1:7" ht="24.75" customHeight="1">
      <c r="A11" s="84"/>
      <c r="B11" s="80" t="s">
        <v>33</v>
      </c>
      <c r="C11" s="77">
        <v>12800.7</v>
      </c>
      <c r="D11" s="77">
        <v>12800.7</v>
      </c>
      <c r="E11" s="77">
        <v>3200.2</v>
      </c>
      <c r="F11" s="78">
        <v>1835.2</v>
      </c>
      <c r="G11" s="79">
        <f>F11/E11*100</f>
        <v>57.346415849009446</v>
      </c>
    </row>
    <row r="12" spans="1:7" ht="24.75" customHeight="1">
      <c r="A12" s="84"/>
      <c r="B12" s="80" t="s">
        <v>34</v>
      </c>
      <c r="C12" s="77">
        <v>66140.7</v>
      </c>
      <c r="D12" s="77">
        <v>66140.7</v>
      </c>
      <c r="E12" s="77">
        <v>16535.2</v>
      </c>
      <c r="F12" s="78">
        <v>32023.4</v>
      </c>
      <c r="G12" s="79">
        <f aca="true" t="shared" si="0" ref="G12:G21">F12/E12*100</f>
        <v>193.66805360685083</v>
      </c>
    </row>
    <row r="13" spans="1:7" ht="21" customHeight="1">
      <c r="A13" s="85"/>
      <c r="B13" s="80" t="s">
        <v>40</v>
      </c>
      <c r="C13" s="77">
        <v>13000</v>
      </c>
      <c r="D13" s="77">
        <v>13000</v>
      </c>
      <c r="E13" s="77">
        <v>3250</v>
      </c>
      <c r="F13" s="78">
        <v>1374.5</v>
      </c>
      <c r="G13" s="79">
        <f t="shared" si="0"/>
        <v>42.29230769230769</v>
      </c>
    </row>
    <row r="14" spans="1:7" ht="29.25" customHeight="1">
      <c r="A14" s="75">
        <v>4</v>
      </c>
      <c r="B14" s="86" t="s">
        <v>17</v>
      </c>
      <c r="C14" s="77">
        <v>247631.8</v>
      </c>
      <c r="D14" s="77">
        <v>247631.8</v>
      </c>
      <c r="E14" s="77">
        <v>61908</v>
      </c>
      <c r="F14" s="81">
        <v>56077.5</v>
      </c>
      <c r="G14" s="79">
        <f t="shared" si="0"/>
        <v>90.58199263423144</v>
      </c>
    </row>
    <row r="15" spans="1:7" ht="24.75" customHeight="1">
      <c r="A15" s="75">
        <v>5</v>
      </c>
      <c r="B15" s="80" t="s">
        <v>6</v>
      </c>
      <c r="C15" s="77">
        <v>10000</v>
      </c>
      <c r="D15" s="77">
        <v>10000</v>
      </c>
      <c r="E15" s="77">
        <v>2500</v>
      </c>
      <c r="F15" s="81">
        <v>1330</v>
      </c>
      <c r="G15" s="79">
        <f t="shared" si="0"/>
        <v>53.2</v>
      </c>
    </row>
    <row r="16" spans="1:7" ht="34.5" customHeight="1">
      <c r="A16" s="75">
        <v>6</v>
      </c>
      <c r="B16" s="80" t="s">
        <v>60</v>
      </c>
      <c r="C16" s="77">
        <v>186890.1</v>
      </c>
      <c r="D16" s="77">
        <v>186890.1</v>
      </c>
      <c r="E16" s="77">
        <v>47783.6</v>
      </c>
      <c r="F16" s="81">
        <v>47783.6</v>
      </c>
      <c r="G16" s="79">
        <f t="shared" si="0"/>
        <v>100</v>
      </c>
    </row>
    <row r="17" spans="1:7" ht="33.75" customHeight="1">
      <c r="A17" s="75">
        <v>7</v>
      </c>
      <c r="B17" s="80" t="s">
        <v>26</v>
      </c>
      <c r="C17" s="77">
        <v>63176.9</v>
      </c>
      <c r="D17" s="77">
        <v>63176.9</v>
      </c>
      <c r="E17" s="77">
        <v>15794.2</v>
      </c>
      <c r="F17" s="81">
        <v>880.5</v>
      </c>
      <c r="G17" s="79">
        <f t="shared" si="0"/>
        <v>5.574831267174026</v>
      </c>
    </row>
    <row r="18" spans="1:7" ht="36" customHeight="1">
      <c r="A18" s="75">
        <v>8</v>
      </c>
      <c r="B18" s="80" t="s">
        <v>7</v>
      </c>
      <c r="C18" s="77">
        <v>5474.3</v>
      </c>
      <c r="D18" s="77">
        <v>5474.3</v>
      </c>
      <c r="E18" s="77">
        <v>1368.6</v>
      </c>
      <c r="F18" s="78">
        <v>827.9</v>
      </c>
      <c r="G18" s="79">
        <f t="shared" si="0"/>
        <v>60.49247406108432</v>
      </c>
    </row>
    <row r="19" spans="1:7" ht="30" customHeight="1">
      <c r="A19" s="75">
        <v>9</v>
      </c>
      <c r="B19" s="80" t="s">
        <v>15</v>
      </c>
      <c r="C19" s="77">
        <v>65595.1</v>
      </c>
      <c r="D19" s="77">
        <v>65595.1</v>
      </c>
      <c r="E19" s="77">
        <v>19678.5</v>
      </c>
      <c r="F19" s="78">
        <v>1315.3</v>
      </c>
      <c r="G19" s="79">
        <f t="shared" si="0"/>
        <v>6.683944406331784</v>
      </c>
    </row>
    <row r="20" spans="1:7" ht="30" customHeight="1">
      <c r="A20" s="75">
        <v>10</v>
      </c>
      <c r="B20" s="80" t="s">
        <v>8</v>
      </c>
      <c r="C20" s="77">
        <v>12450</v>
      </c>
      <c r="D20" s="77">
        <v>12450</v>
      </c>
      <c r="E20" s="77">
        <v>3112.5</v>
      </c>
      <c r="F20" s="78">
        <v>500</v>
      </c>
      <c r="G20" s="79">
        <f t="shared" si="0"/>
        <v>16.06425702811245</v>
      </c>
    </row>
    <row r="21" spans="1:7" ht="30" customHeight="1">
      <c r="A21" s="75">
        <v>11</v>
      </c>
      <c r="B21" s="80" t="s">
        <v>61</v>
      </c>
      <c r="C21" s="77">
        <v>35109.9</v>
      </c>
      <c r="D21" s="77">
        <v>35109.9</v>
      </c>
      <c r="E21" s="77">
        <v>35109.9</v>
      </c>
      <c r="F21" s="78">
        <v>31584</v>
      </c>
      <c r="G21" s="79">
        <f t="shared" si="0"/>
        <v>89.95753334529577</v>
      </c>
    </row>
    <row r="22" spans="1:7" ht="30" customHeight="1">
      <c r="A22" s="75">
        <v>12</v>
      </c>
      <c r="B22" s="80" t="s">
        <v>35</v>
      </c>
      <c r="C22" s="77">
        <v>65383.6</v>
      </c>
      <c r="D22" s="77">
        <v>65383.6</v>
      </c>
      <c r="E22" s="77">
        <v>16345.9</v>
      </c>
      <c r="F22" s="81">
        <v>985.1</v>
      </c>
      <c r="G22" s="79">
        <f aca="true" t="shared" si="1" ref="G22:G27">F22/E22*100</f>
        <v>6.026587707009097</v>
      </c>
    </row>
    <row r="23" spans="1:7" ht="36" customHeight="1">
      <c r="A23" s="75">
        <v>13</v>
      </c>
      <c r="B23" s="80" t="s">
        <v>51</v>
      </c>
      <c r="C23" s="87">
        <v>26096.2</v>
      </c>
      <c r="D23" s="87">
        <v>26096.2</v>
      </c>
      <c r="E23" s="87">
        <v>26096.2</v>
      </c>
      <c r="F23" s="88">
        <v>22315.2</v>
      </c>
      <c r="G23" s="79">
        <f t="shared" si="1"/>
        <v>85.51130049585764</v>
      </c>
    </row>
    <row r="24" spans="1:7" ht="30" customHeight="1">
      <c r="A24" s="75">
        <v>14</v>
      </c>
      <c r="B24" s="80" t="s">
        <v>50</v>
      </c>
      <c r="C24" s="87">
        <v>5990</v>
      </c>
      <c r="D24" s="87">
        <v>5990</v>
      </c>
      <c r="E24" s="87">
        <v>1497.5</v>
      </c>
      <c r="F24" s="88"/>
      <c r="G24" s="79">
        <f t="shared" si="1"/>
        <v>0</v>
      </c>
    </row>
    <row r="25" spans="1:7" ht="30" customHeight="1">
      <c r="A25" s="75">
        <v>15</v>
      </c>
      <c r="B25" s="80" t="s">
        <v>62</v>
      </c>
      <c r="C25" s="87">
        <v>122468</v>
      </c>
      <c r="D25" s="87">
        <v>122468</v>
      </c>
      <c r="E25" s="87">
        <v>92981.3</v>
      </c>
      <c r="F25" s="88"/>
      <c r="G25" s="79">
        <f t="shared" si="1"/>
        <v>0</v>
      </c>
    </row>
    <row r="26" spans="1:7" ht="24.75" customHeight="1">
      <c r="A26" s="75">
        <v>16</v>
      </c>
      <c r="B26" s="58" t="s">
        <v>41</v>
      </c>
      <c r="C26" s="89"/>
      <c r="D26" s="89"/>
      <c r="E26" s="89"/>
      <c r="F26" s="89">
        <v>-10105.4</v>
      </c>
      <c r="G26" s="79"/>
    </row>
    <row r="27" spans="1:7" ht="25.5" customHeight="1">
      <c r="A27" s="90" t="s">
        <v>9</v>
      </c>
      <c r="B27" s="91"/>
      <c r="C27" s="83">
        <f>C8+C9+C10+C14+C15+C16+C17+C18+C19+C20+C21+C22+C23+C24+C25</f>
        <v>1572761.5</v>
      </c>
      <c r="D27" s="83">
        <f>D8+D9+D10+D14+D15+D16+D17+D18+D19+D20+D21+D22+D23+D24+D25</f>
        <v>1572761.5</v>
      </c>
      <c r="E27" s="83">
        <f>E8+E9+E10+E14+E15+E16+E17+E18+E19+E20+E22+E23+E24+E25-E26</f>
        <v>465349.8</v>
      </c>
      <c r="F27" s="83">
        <f>F8+F9+F10+F14+F15+F16+F17+F18+F19+F20+F21+F22+F23+F24+F25+F26</f>
        <v>328497.6</v>
      </c>
      <c r="G27" s="79">
        <f t="shared" si="1"/>
        <v>70.59154210445561</v>
      </c>
    </row>
    <row r="28" spans="1:2" ht="23.25" customHeight="1">
      <c r="A28" s="61"/>
      <c r="B28" s="62"/>
    </row>
    <row r="29" spans="1:3" ht="15.75" customHeight="1" hidden="1">
      <c r="A29" s="61"/>
      <c r="B29" s="62"/>
      <c r="C29" s="63">
        <f>C27-D27</f>
        <v>0</v>
      </c>
    </row>
    <row r="30" spans="1:7" ht="20.25" customHeight="1">
      <c r="A30" s="60" t="s">
        <v>31</v>
      </c>
      <c r="B30" s="60"/>
      <c r="C30" s="60"/>
      <c r="D30" s="60"/>
      <c r="E30" s="60"/>
      <c r="F30" s="60"/>
      <c r="G30" s="60"/>
    </row>
    <row r="32" ht="15">
      <c r="D32" s="63"/>
    </row>
  </sheetData>
  <sheetProtection/>
  <mergeCells count="13">
    <mergeCell ref="A10:A13"/>
    <mergeCell ref="A27:B27"/>
    <mergeCell ref="A30:G30"/>
    <mergeCell ref="C1:G1"/>
    <mergeCell ref="C2:G2"/>
    <mergeCell ref="A3:G3"/>
    <mergeCell ref="A4:G4"/>
    <mergeCell ref="A5:G5"/>
    <mergeCell ref="A6:A7"/>
    <mergeCell ref="B6:B7"/>
    <mergeCell ref="C6:C7"/>
    <mergeCell ref="D6:D7"/>
    <mergeCell ref="E6:G6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2020-07-01T08:50:12Z</cp:lastPrinted>
  <dcterms:created xsi:type="dcterms:W3CDTF">2009-02-26T21:08:53Z</dcterms:created>
  <dcterms:modified xsi:type="dcterms:W3CDTF">2021-04-01T10:26:23Z</dcterms:modified>
  <cp:category/>
  <cp:version/>
  <cp:contentType/>
  <cp:contentStatus/>
</cp:coreProperties>
</file>