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 activeTab="1"/>
  </bookViews>
  <sheets>
    <sheet name="եկ. 2020 9ամիս" sheetId="3" r:id="rId1"/>
    <sheet name="ծախս 2020 9 ամիս" sheetId="4" r:id="rId2"/>
  </sheets>
  <calcPr calcId="152511"/>
</workbook>
</file>

<file path=xl/calcChain.xml><?xml version="1.0" encoding="utf-8"?>
<calcChain xmlns="http://schemas.openxmlformats.org/spreadsheetml/2006/main">
  <c r="G31" i="3" l="1"/>
  <c r="G32" i="3"/>
  <c r="G33" i="3"/>
  <c r="G34" i="3"/>
  <c r="G35" i="3"/>
  <c r="G36" i="3"/>
  <c r="G25" i="4"/>
  <c r="G24" i="4"/>
  <c r="G23" i="4"/>
  <c r="G22" i="4"/>
  <c r="G21" i="4"/>
  <c r="G20" i="4"/>
  <c r="G19" i="4"/>
  <c r="G18" i="4"/>
  <c r="G17" i="4"/>
  <c r="E16" i="4"/>
  <c r="G16" i="4" s="1"/>
  <c r="G15" i="4"/>
  <c r="G14" i="4"/>
  <c r="G13" i="4"/>
  <c r="F12" i="4"/>
  <c r="F26" i="4" s="1"/>
  <c r="E12" i="4"/>
  <c r="E26" i="4" s="1"/>
  <c r="D12" i="4"/>
  <c r="D26" i="4" s="1"/>
  <c r="C12" i="4"/>
  <c r="C26" i="4" s="1"/>
  <c r="G11" i="4"/>
  <c r="G10" i="4"/>
  <c r="F34" i="3"/>
  <c r="E34" i="3"/>
  <c r="D34" i="3"/>
  <c r="C34" i="3"/>
  <c r="F29" i="3"/>
  <c r="G29" i="3" s="1"/>
  <c r="E29" i="3"/>
  <c r="D29" i="3"/>
  <c r="C29" i="3"/>
  <c r="G28" i="3"/>
  <c r="G27" i="3"/>
  <c r="G26" i="3"/>
  <c r="F26" i="3"/>
  <c r="E26" i="3"/>
  <c r="C26" i="3"/>
  <c r="G25" i="3"/>
  <c r="D25" i="3"/>
  <c r="D26" i="3" s="1"/>
  <c r="G24" i="3"/>
  <c r="G23" i="3"/>
  <c r="G22" i="3"/>
  <c r="F22" i="3"/>
  <c r="E22" i="3"/>
  <c r="D22" i="3"/>
  <c r="C22" i="3"/>
  <c r="G21" i="3"/>
  <c r="G20" i="3"/>
  <c r="G19" i="3"/>
  <c r="G17" i="3"/>
  <c r="F17" i="3"/>
  <c r="E17" i="3"/>
  <c r="E30" i="3" s="1"/>
  <c r="E31" i="3" s="1"/>
  <c r="D17" i="3"/>
  <c r="C17" i="3"/>
  <c r="G15" i="3"/>
  <c r="G14" i="3"/>
  <c r="G13" i="3"/>
  <c r="G12" i="3"/>
  <c r="G11" i="3"/>
  <c r="G10" i="3"/>
  <c r="C30" i="3" l="1"/>
  <c r="C31" i="3" s="1"/>
  <c r="G26" i="4"/>
  <c r="G12" i="4"/>
  <c r="F30" i="3"/>
  <c r="F31" i="3"/>
  <c r="G30" i="3"/>
  <c r="D30" i="3"/>
  <c r="D31" i="3" s="1"/>
</calcChain>
</file>

<file path=xl/sharedStrings.xml><?xml version="1.0" encoding="utf-8"?>
<sst xmlns="http://schemas.openxmlformats.org/spreadsheetml/2006/main" count="76" uniqueCount="66">
  <si>
    <t>Ð³í»Éí³Í  1</t>
  </si>
  <si>
    <t>´»ñ¹ Ñ³Ù³ÛÝùÇ</t>
  </si>
  <si>
    <t xml:space="preserve">                            ³í³·³Ýáõ 2020 Ãí³Ï³ÝÇ </t>
  </si>
  <si>
    <t>Հ/հ</t>
  </si>
  <si>
    <t>º Î ²  Ø î ² î º ê ² Î Ü º ð À</t>
  </si>
  <si>
    <t>î³ñ»Ï³Ý åÉ³Ý                /Ñ³½.¹ñ³Ù/</t>
  </si>
  <si>
    <t>Ճշտված պլան</t>
  </si>
  <si>
    <t xml:space="preserve"> ՍԵՓԱԿԱՆ ԵԿԱՄՈՒՏՆԵՐ</t>
  </si>
  <si>
    <t>հազ.դրամ</t>
  </si>
  <si>
    <t xml:space="preserve">äÉ³Ý </t>
  </si>
  <si>
    <t>ö³ëï³óÇ</t>
  </si>
  <si>
    <t>Î³ï.%</t>
  </si>
  <si>
    <t xml:space="preserve"> ÐàÔÆ  Ð²ðÎ</t>
  </si>
  <si>
    <t>¶àôÚø²Ð²ðÎ</t>
  </si>
  <si>
    <t xml:space="preserve">äºî²Î²Ü  îàôðø     </t>
  </si>
  <si>
    <t>îºÔ²Î²Ü  îàôðø</t>
  </si>
  <si>
    <t>ՀՈՂԻ ԳՈՒՅՔԻ ՎԱՐՁԱԿԱԼՎՃ</t>
  </si>
  <si>
    <t xml:space="preserve">îºÔ²Î²Ü   ìÖ²ð </t>
  </si>
  <si>
    <t xml:space="preserve">ÐàÔÆ ºì  ¶àôÚøÆ  úî²ðàôØÆò  Øàôîøºð       </t>
  </si>
  <si>
    <t xml:space="preserve">ԸՆԴԱՄԵՆԸ </t>
  </si>
  <si>
    <t xml:space="preserve"> ä²ÞîàÜ²Î²Ü  ¸ð²Ø²ÞÜàðÐÜºð</t>
  </si>
  <si>
    <t xml:space="preserve"> </t>
  </si>
  <si>
    <t xml:space="preserve">¸àî²òÆ²                                           </t>
  </si>
  <si>
    <t xml:space="preserve">ä²îìÆð²Îì²Ì  ÈÆ²¼àðàôÂÚàôÜÜºð    </t>
  </si>
  <si>
    <t>կապիտալ  ëáõµí»ÝóÇ³</t>
  </si>
  <si>
    <t>նվիրատվություն/վարչ/</t>
  </si>
  <si>
    <t>²ÛÉ »Ï³ÙáõïÝ»ñ</t>
  </si>
  <si>
    <t xml:space="preserve"> ԸՆԴԱՄԵՆԸ </t>
  </si>
  <si>
    <t xml:space="preserve"> î²ðºêÎ¼´ÆÜ  ²¼²î  ØÜ²òàð¸</t>
  </si>
  <si>
    <t xml:space="preserve"> ì²ðâ²Î²Ü  ´Úàôæº  </t>
  </si>
  <si>
    <t xml:space="preserve"> üàÜ¸²ÚÆÜ ´Úàôæº</t>
  </si>
  <si>
    <t>Ա Մ Բ Ո Ղ Ջ Ը</t>
  </si>
  <si>
    <t xml:space="preserve">       ՀԱՄԱÚՆՔԻ ՂԵԿԱՎԱՐ`                               Հ.ՄԱՆՈՒՉԱՐՅԱՆ                       </t>
  </si>
  <si>
    <t>25.09.20</t>
  </si>
  <si>
    <t>ՊԵՏ ԲՅՈՒՋԵԻՑ ՆՊԱՏԱԿԱՅԻՆ ՀԱՏԿԱՑ.ՍՈՒԲՎԵՆՑԻԱ</t>
  </si>
  <si>
    <t>ԸՆԴԱՄԵՆԸ</t>
  </si>
  <si>
    <t>նվիրատվություն/ֆօնդ/</t>
  </si>
  <si>
    <t>Ð³í»Éí³Í  2</t>
  </si>
  <si>
    <t xml:space="preserve">Բերդ հ³Ù³ÛÝùÇ 2020Ã. տեղական բյուջեի Í³Ëë»ñÝ  ըստ բյուջետային ծախսերի գործառնական դասակարգման                                                                                           </t>
  </si>
  <si>
    <t>ԾԱԽՍԵՐԻ ԴԱՍԱԿԱՐԳՈՒՄԸ</t>
  </si>
  <si>
    <t xml:space="preserve">î³ñ»Ï³Ý Ü³Ë³ï»ëí³Í Í³Ëë             /Ñ³½.¹ñ³Ù/                    </t>
  </si>
  <si>
    <t>տարեկան ճշտված պլ. հազ.դրամ</t>
  </si>
  <si>
    <t xml:space="preserve">äÉան </t>
  </si>
  <si>
    <t>ՏԵՂԱԿԱՆ ԻՆՔՆԱԿԱՌԱՎԱՐՄԱՆ</t>
  </si>
  <si>
    <t>ԿՐԹՈՒԹՅՈՒՆ/մանկապարտեզ/արտադպ.դաստ.մարզ+արվեստ+երաշտական</t>
  </si>
  <si>
    <t>ՄՇԱԿՈՒՅԹԱՅԻՆ ԾԱՌ որից</t>
  </si>
  <si>
    <t>Գրադարան</t>
  </si>
  <si>
    <t>մշակույթի տուն</t>
  </si>
  <si>
    <t>Այլ մշակութային կազմ</t>
  </si>
  <si>
    <t>ԲԱՐԵԿԱՐԳՈՒՄ , ÎàØàôÜ²È Ì²è²ÚàôÂÚàôÜ</t>
  </si>
  <si>
    <t>ՍՈՑ ԾԱԽՍԵՐ</t>
  </si>
  <si>
    <t>Ð²Ø²ÚÜøÆ öàÔàòÜºðÆ ԿԱՊԻՏԱԼ ìºð²Üàðà¶àôØ</t>
  </si>
  <si>
    <t>Ð²Ø²ÚÜøÆ öàÔàòÜºðÆ Èàôê²ìàðàôØ</t>
  </si>
  <si>
    <t>ՊԱՏՎԻՐԱԿՎԱԾ ԼԻԱԶՈՐՈՒԹՅՈՒՆՆԵՐ</t>
  </si>
  <si>
    <t>ÀÜ¸Ð²Üàôð ´ÜàôÚÂÆ Ð²Üð²ÚÆÜ Ì²è²ÚàôÂÚàôÜ</t>
  </si>
  <si>
    <t>ԳՅՈՒՂԱՏՆՏԵՍՈՒԹՅՈՒՆ</t>
  </si>
  <si>
    <t>æð²Ø²î²Î²ð²ðàôØ</t>
  </si>
  <si>
    <t>Վարձատրվող հասարակական աշխ.</t>
  </si>
  <si>
    <t>ԳՈՒՅԻ ՀՈՂԻ ՕՏԱՐՈՒՄ</t>
  </si>
  <si>
    <t xml:space="preserve">       ՀԱՄԱÚՆՔԻ ՂԵԿԱՎԱՐ`                                     Հ.ՄԱՆՈՒՉԱՐՅԱՆ                       </t>
  </si>
  <si>
    <t xml:space="preserve">                սեպտեմբերի 29-Ç  N  áñáßÙ³Ý</t>
  </si>
  <si>
    <t xml:space="preserve">                սեպտեմբերի 29-Ç  N   áñáßÙ³Ý</t>
  </si>
  <si>
    <t xml:space="preserve"> Բերդ հ³Ù³ÛÝùÇ 2020 Ãí³Ï³ÝÇ »Ï³ÙáõïÝ»ñÇ Ï³ï³ñÙ³Ý Ù³ëÇÝ     </t>
  </si>
  <si>
    <t>2020Ã. 3-րդ եռ.</t>
  </si>
  <si>
    <r>
      <t xml:space="preserve">                       </t>
    </r>
    <r>
      <rPr>
        <i/>
        <sz val="10"/>
        <rFont val="Arial AMU"/>
        <family val="2"/>
      </rPr>
      <t xml:space="preserve">                                      </t>
    </r>
  </si>
  <si>
    <t>2020թ. 3-րդ եռ.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</si>
</sst>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;[Red]0.00"/>
  </numFmts>
  <fonts count="10" x14ac:knownFonts="1">
    <font>
      <sz val="10"/>
      <name val="Arial"/>
      <charset val="204"/>
    </font>
    <font>
      <i/>
      <sz val="11"/>
      <name val="Arial AMU"/>
      <family val="2"/>
    </font>
    <font>
      <b/>
      <i/>
      <sz val="11"/>
      <name val="Arial AMU"/>
      <family val="2"/>
    </font>
    <font>
      <i/>
      <sz val="10"/>
      <name val="Arial AMU"/>
      <family val="2"/>
    </font>
    <font>
      <b/>
      <i/>
      <sz val="10"/>
      <name val="Arial AMU"/>
      <family val="2"/>
    </font>
    <font>
      <b/>
      <i/>
      <sz val="12"/>
      <name val="Arial AMU"/>
      <family val="2"/>
    </font>
    <font>
      <i/>
      <sz val="6"/>
      <name val="Arial AMU"/>
      <family val="2"/>
    </font>
    <font>
      <i/>
      <sz val="12"/>
      <name val="Arial AMU"/>
      <family val="2"/>
    </font>
    <font>
      <i/>
      <sz val="14"/>
      <name val="Arial AMU"/>
      <family val="2"/>
    </font>
    <font>
      <sz val="10"/>
      <name val="Arial AMU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4" fontId="7" fillId="0" borderId="7" xfId="0" applyNumberFormat="1" applyFont="1" applyBorder="1"/>
    <xf numFmtId="165" fontId="7" fillId="0" borderId="7" xfId="0" applyNumberFormat="1" applyFont="1" applyBorder="1"/>
    <xf numFmtId="0" fontId="3" fillId="0" borderId="0" xfId="0" applyFont="1" applyBorder="1"/>
    <xf numFmtId="165" fontId="7" fillId="0" borderId="0" xfId="0" applyNumberFormat="1" applyFont="1" applyBorder="1"/>
    <xf numFmtId="164" fontId="7" fillId="0" borderId="0" xfId="0" applyNumberFormat="1" applyFont="1" applyBorder="1"/>
    <xf numFmtId="0" fontId="3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5" fillId="2" borderId="1" xfId="0" applyNumberFormat="1" applyFont="1" applyFill="1" applyBorder="1" applyAlignment="1"/>
    <xf numFmtId="2" fontId="5" fillId="2" borderId="1" xfId="0" applyNumberFormat="1" applyFont="1" applyFill="1" applyBorder="1" applyAlignment="1"/>
    <xf numFmtId="164" fontId="5" fillId="2" borderId="1" xfId="0" applyNumberFormat="1" applyFont="1" applyFill="1" applyBorder="1"/>
    <xf numFmtId="165" fontId="8" fillId="0" borderId="0" xfId="0" applyNumberFormat="1" applyFont="1" applyBorder="1"/>
    <xf numFmtId="0" fontId="8" fillId="0" borderId="0" xfId="0" applyFont="1" applyBorder="1"/>
    <xf numFmtId="164" fontId="8" fillId="0" borderId="0" xfId="0" applyNumberFormat="1" applyFont="1" applyBorder="1"/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4" fontId="3" fillId="0" borderId="0" xfId="0" applyNumberFormat="1" applyFont="1"/>
    <xf numFmtId="0" fontId="4" fillId="2" borderId="1" xfId="0" applyFont="1" applyFill="1" applyBorder="1" applyAlignment="1">
      <alignment horizontal="left"/>
    </xf>
    <xf numFmtId="164" fontId="7" fillId="2" borderId="7" xfId="0" applyNumberFormat="1" applyFont="1" applyFill="1" applyBorder="1"/>
    <xf numFmtId="164" fontId="5" fillId="2" borderId="7" xfId="0" applyNumberFormat="1" applyFont="1" applyFill="1" applyBorder="1"/>
    <xf numFmtId="166" fontId="7" fillId="0" borderId="7" xfId="0" applyNumberFormat="1" applyFont="1" applyBorder="1"/>
    <xf numFmtId="0" fontId="3" fillId="2" borderId="4" xfId="0" applyFont="1" applyFill="1" applyBorder="1"/>
    <xf numFmtId="0" fontId="3" fillId="2" borderId="6" xfId="0" applyFont="1" applyFill="1" applyBorder="1" applyAlignment="1">
      <alignment horizontal="left"/>
    </xf>
    <xf numFmtId="0" fontId="3" fillId="0" borderId="4" xfId="0" applyFont="1" applyBorder="1"/>
    <xf numFmtId="0" fontId="2" fillId="0" borderId="6" xfId="0" applyFont="1" applyBorder="1" applyAlignment="1">
      <alignment horizontal="left"/>
    </xf>
    <xf numFmtId="164" fontId="5" fillId="0" borderId="7" xfId="0" applyNumberFormat="1" applyFont="1" applyBorder="1"/>
    <xf numFmtId="0" fontId="7" fillId="0" borderId="0" xfId="0" applyFont="1"/>
    <xf numFmtId="2" fontId="7" fillId="0" borderId="1" xfId="0" applyNumberFormat="1" applyFont="1" applyBorder="1"/>
    <xf numFmtId="2" fontId="7" fillId="0" borderId="4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3" fillId="0" borderId="1" xfId="0" applyFont="1" applyBorder="1" applyAlignme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left" vertical="center" wrapText="1"/>
    </xf>
    <xf numFmtId="164" fontId="7" fillId="0" borderId="1" xfId="0" applyNumberFormat="1" applyFont="1" applyBorder="1"/>
    <xf numFmtId="0" fontId="7" fillId="3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164" fontId="7" fillId="3" borderId="1" xfId="0" applyNumberFormat="1" applyFont="1" applyFill="1" applyBorder="1"/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4" xfId="0" applyNumberFormat="1" applyFont="1" applyBorder="1"/>
    <xf numFmtId="164" fontId="7" fillId="3" borderId="4" xfId="0" applyNumberFormat="1" applyFont="1" applyFill="1" applyBorder="1"/>
    <xf numFmtId="0" fontId="7" fillId="0" borderId="4" xfId="0" applyFont="1" applyBorder="1"/>
    <xf numFmtId="0" fontId="8" fillId="0" borderId="4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1"/>
  <sheetViews>
    <sheetView zoomScaleNormal="100" workbookViewId="0">
      <selection activeCell="D15" sqref="D15"/>
    </sheetView>
  </sheetViews>
  <sheetFormatPr defaultRowHeight="12.75" x14ac:dyDescent="0.2"/>
  <cols>
    <col min="1" max="1" width="3" style="3" customWidth="1"/>
    <col min="2" max="2" width="32" style="3" customWidth="1"/>
    <col min="3" max="3" width="14.42578125" style="3" customWidth="1"/>
    <col min="4" max="4" width="14.7109375" style="3" customWidth="1"/>
    <col min="5" max="6" width="14" style="3" customWidth="1"/>
    <col min="7" max="7" width="10.140625" style="3" bestFit="1" customWidth="1"/>
    <col min="8" max="9" width="9.140625" style="3"/>
    <col min="10" max="10" width="10.85546875" style="3" bestFit="1" customWidth="1"/>
    <col min="11" max="11" width="17.7109375" style="3" customWidth="1"/>
    <col min="12" max="12" width="9.140625" style="3"/>
    <col min="13" max="13" width="14.28515625" style="3" customWidth="1"/>
    <col min="14" max="256" width="9.140625" style="3"/>
    <col min="257" max="257" width="3" style="3" customWidth="1"/>
    <col min="258" max="258" width="32" style="3" customWidth="1"/>
    <col min="259" max="259" width="14.42578125" style="3" customWidth="1"/>
    <col min="260" max="260" width="14.7109375" style="3" customWidth="1"/>
    <col min="261" max="262" width="14" style="3" customWidth="1"/>
    <col min="263" max="263" width="10.140625" style="3" bestFit="1" customWidth="1"/>
    <col min="264" max="265" width="9.140625" style="3"/>
    <col min="266" max="266" width="10.85546875" style="3" bestFit="1" customWidth="1"/>
    <col min="267" max="267" width="17.7109375" style="3" customWidth="1"/>
    <col min="268" max="268" width="9.140625" style="3"/>
    <col min="269" max="269" width="14.28515625" style="3" customWidth="1"/>
    <col min="270" max="512" width="9.140625" style="3"/>
    <col min="513" max="513" width="3" style="3" customWidth="1"/>
    <col min="514" max="514" width="32" style="3" customWidth="1"/>
    <col min="515" max="515" width="14.42578125" style="3" customWidth="1"/>
    <col min="516" max="516" width="14.7109375" style="3" customWidth="1"/>
    <col min="517" max="518" width="14" style="3" customWidth="1"/>
    <col min="519" max="519" width="10.140625" style="3" bestFit="1" customWidth="1"/>
    <col min="520" max="521" width="9.140625" style="3"/>
    <col min="522" max="522" width="10.85546875" style="3" bestFit="1" customWidth="1"/>
    <col min="523" max="523" width="17.7109375" style="3" customWidth="1"/>
    <col min="524" max="524" width="9.140625" style="3"/>
    <col min="525" max="525" width="14.28515625" style="3" customWidth="1"/>
    <col min="526" max="768" width="9.140625" style="3"/>
    <col min="769" max="769" width="3" style="3" customWidth="1"/>
    <col min="770" max="770" width="32" style="3" customWidth="1"/>
    <col min="771" max="771" width="14.42578125" style="3" customWidth="1"/>
    <col min="772" max="772" width="14.7109375" style="3" customWidth="1"/>
    <col min="773" max="774" width="14" style="3" customWidth="1"/>
    <col min="775" max="775" width="10.140625" style="3" bestFit="1" customWidth="1"/>
    <col min="776" max="777" width="9.140625" style="3"/>
    <col min="778" max="778" width="10.85546875" style="3" bestFit="1" customWidth="1"/>
    <col min="779" max="779" width="17.7109375" style="3" customWidth="1"/>
    <col min="780" max="780" width="9.140625" style="3"/>
    <col min="781" max="781" width="14.28515625" style="3" customWidth="1"/>
    <col min="782" max="1024" width="9.140625" style="3"/>
    <col min="1025" max="1025" width="3" style="3" customWidth="1"/>
    <col min="1026" max="1026" width="32" style="3" customWidth="1"/>
    <col min="1027" max="1027" width="14.42578125" style="3" customWidth="1"/>
    <col min="1028" max="1028" width="14.7109375" style="3" customWidth="1"/>
    <col min="1029" max="1030" width="14" style="3" customWidth="1"/>
    <col min="1031" max="1031" width="10.140625" style="3" bestFit="1" customWidth="1"/>
    <col min="1032" max="1033" width="9.140625" style="3"/>
    <col min="1034" max="1034" width="10.85546875" style="3" bestFit="1" customWidth="1"/>
    <col min="1035" max="1035" width="17.7109375" style="3" customWidth="1"/>
    <col min="1036" max="1036" width="9.140625" style="3"/>
    <col min="1037" max="1037" width="14.28515625" style="3" customWidth="1"/>
    <col min="1038" max="1280" width="9.140625" style="3"/>
    <col min="1281" max="1281" width="3" style="3" customWidth="1"/>
    <col min="1282" max="1282" width="32" style="3" customWidth="1"/>
    <col min="1283" max="1283" width="14.42578125" style="3" customWidth="1"/>
    <col min="1284" max="1284" width="14.7109375" style="3" customWidth="1"/>
    <col min="1285" max="1286" width="14" style="3" customWidth="1"/>
    <col min="1287" max="1287" width="10.140625" style="3" bestFit="1" customWidth="1"/>
    <col min="1288" max="1289" width="9.140625" style="3"/>
    <col min="1290" max="1290" width="10.85546875" style="3" bestFit="1" customWidth="1"/>
    <col min="1291" max="1291" width="17.7109375" style="3" customWidth="1"/>
    <col min="1292" max="1292" width="9.140625" style="3"/>
    <col min="1293" max="1293" width="14.28515625" style="3" customWidth="1"/>
    <col min="1294" max="1536" width="9.140625" style="3"/>
    <col min="1537" max="1537" width="3" style="3" customWidth="1"/>
    <col min="1538" max="1538" width="32" style="3" customWidth="1"/>
    <col min="1539" max="1539" width="14.42578125" style="3" customWidth="1"/>
    <col min="1540" max="1540" width="14.7109375" style="3" customWidth="1"/>
    <col min="1541" max="1542" width="14" style="3" customWidth="1"/>
    <col min="1543" max="1543" width="10.140625" style="3" bestFit="1" customWidth="1"/>
    <col min="1544" max="1545" width="9.140625" style="3"/>
    <col min="1546" max="1546" width="10.85546875" style="3" bestFit="1" customWidth="1"/>
    <col min="1547" max="1547" width="17.7109375" style="3" customWidth="1"/>
    <col min="1548" max="1548" width="9.140625" style="3"/>
    <col min="1549" max="1549" width="14.28515625" style="3" customWidth="1"/>
    <col min="1550" max="1792" width="9.140625" style="3"/>
    <col min="1793" max="1793" width="3" style="3" customWidth="1"/>
    <col min="1794" max="1794" width="32" style="3" customWidth="1"/>
    <col min="1795" max="1795" width="14.42578125" style="3" customWidth="1"/>
    <col min="1796" max="1796" width="14.7109375" style="3" customWidth="1"/>
    <col min="1797" max="1798" width="14" style="3" customWidth="1"/>
    <col min="1799" max="1799" width="10.140625" style="3" bestFit="1" customWidth="1"/>
    <col min="1800" max="1801" width="9.140625" style="3"/>
    <col min="1802" max="1802" width="10.85546875" style="3" bestFit="1" customWidth="1"/>
    <col min="1803" max="1803" width="17.7109375" style="3" customWidth="1"/>
    <col min="1804" max="1804" width="9.140625" style="3"/>
    <col min="1805" max="1805" width="14.28515625" style="3" customWidth="1"/>
    <col min="1806" max="2048" width="9.140625" style="3"/>
    <col min="2049" max="2049" width="3" style="3" customWidth="1"/>
    <col min="2050" max="2050" width="32" style="3" customWidth="1"/>
    <col min="2051" max="2051" width="14.42578125" style="3" customWidth="1"/>
    <col min="2052" max="2052" width="14.7109375" style="3" customWidth="1"/>
    <col min="2053" max="2054" width="14" style="3" customWidth="1"/>
    <col min="2055" max="2055" width="10.140625" style="3" bestFit="1" customWidth="1"/>
    <col min="2056" max="2057" width="9.140625" style="3"/>
    <col min="2058" max="2058" width="10.85546875" style="3" bestFit="1" customWidth="1"/>
    <col min="2059" max="2059" width="17.7109375" style="3" customWidth="1"/>
    <col min="2060" max="2060" width="9.140625" style="3"/>
    <col min="2061" max="2061" width="14.28515625" style="3" customWidth="1"/>
    <col min="2062" max="2304" width="9.140625" style="3"/>
    <col min="2305" max="2305" width="3" style="3" customWidth="1"/>
    <col min="2306" max="2306" width="32" style="3" customWidth="1"/>
    <col min="2307" max="2307" width="14.42578125" style="3" customWidth="1"/>
    <col min="2308" max="2308" width="14.7109375" style="3" customWidth="1"/>
    <col min="2309" max="2310" width="14" style="3" customWidth="1"/>
    <col min="2311" max="2311" width="10.140625" style="3" bestFit="1" customWidth="1"/>
    <col min="2312" max="2313" width="9.140625" style="3"/>
    <col min="2314" max="2314" width="10.85546875" style="3" bestFit="1" customWidth="1"/>
    <col min="2315" max="2315" width="17.7109375" style="3" customWidth="1"/>
    <col min="2316" max="2316" width="9.140625" style="3"/>
    <col min="2317" max="2317" width="14.28515625" style="3" customWidth="1"/>
    <col min="2318" max="2560" width="9.140625" style="3"/>
    <col min="2561" max="2561" width="3" style="3" customWidth="1"/>
    <col min="2562" max="2562" width="32" style="3" customWidth="1"/>
    <col min="2563" max="2563" width="14.42578125" style="3" customWidth="1"/>
    <col min="2564" max="2564" width="14.7109375" style="3" customWidth="1"/>
    <col min="2565" max="2566" width="14" style="3" customWidth="1"/>
    <col min="2567" max="2567" width="10.140625" style="3" bestFit="1" customWidth="1"/>
    <col min="2568" max="2569" width="9.140625" style="3"/>
    <col min="2570" max="2570" width="10.85546875" style="3" bestFit="1" customWidth="1"/>
    <col min="2571" max="2571" width="17.7109375" style="3" customWidth="1"/>
    <col min="2572" max="2572" width="9.140625" style="3"/>
    <col min="2573" max="2573" width="14.28515625" style="3" customWidth="1"/>
    <col min="2574" max="2816" width="9.140625" style="3"/>
    <col min="2817" max="2817" width="3" style="3" customWidth="1"/>
    <col min="2818" max="2818" width="32" style="3" customWidth="1"/>
    <col min="2819" max="2819" width="14.42578125" style="3" customWidth="1"/>
    <col min="2820" max="2820" width="14.7109375" style="3" customWidth="1"/>
    <col min="2821" max="2822" width="14" style="3" customWidth="1"/>
    <col min="2823" max="2823" width="10.140625" style="3" bestFit="1" customWidth="1"/>
    <col min="2824" max="2825" width="9.140625" style="3"/>
    <col min="2826" max="2826" width="10.85546875" style="3" bestFit="1" customWidth="1"/>
    <col min="2827" max="2827" width="17.7109375" style="3" customWidth="1"/>
    <col min="2828" max="2828" width="9.140625" style="3"/>
    <col min="2829" max="2829" width="14.28515625" style="3" customWidth="1"/>
    <col min="2830" max="3072" width="9.140625" style="3"/>
    <col min="3073" max="3073" width="3" style="3" customWidth="1"/>
    <col min="3074" max="3074" width="32" style="3" customWidth="1"/>
    <col min="3075" max="3075" width="14.42578125" style="3" customWidth="1"/>
    <col min="3076" max="3076" width="14.7109375" style="3" customWidth="1"/>
    <col min="3077" max="3078" width="14" style="3" customWidth="1"/>
    <col min="3079" max="3079" width="10.140625" style="3" bestFit="1" customWidth="1"/>
    <col min="3080" max="3081" width="9.140625" style="3"/>
    <col min="3082" max="3082" width="10.85546875" style="3" bestFit="1" customWidth="1"/>
    <col min="3083" max="3083" width="17.7109375" style="3" customWidth="1"/>
    <col min="3084" max="3084" width="9.140625" style="3"/>
    <col min="3085" max="3085" width="14.28515625" style="3" customWidth="1"/>
    <col min="3086" max="3328" width="9.140625" style="3"/>
    <col min="3329" max="3329" width="3" style="3" customWidth="1"/>
    <col min="3330" max="3330" width="32" style="3" customWidth="1"/>
    <col min="3331" max="3331" width="14.42578125" style="3" customWidth="1"/>
    <col min="3332" max="3332" width="14.7109375" style="3" customWidth="1"/>
    <col min="3333" max="3334" width="14" style="3" customWidth="1"/>
    <col min="3335" max="3335" width="10.140625" style="3" bestFit="1" customWidth="1"/>
    <col min="3336" max="3337" width="9.140625" style="3"/>
    <col min="3338" max="3338" width="10.85546875" style="3" bestFit="1" customWidth="1"/>
    <col min="3339" max="3339" width="17.7109375" style="3" customWidth="1"/>
    <col min="3340" max="3340" width="9.140625" style="3"/>
    <col min="3341" max="3341" width="14.28515625" style="3" customWidth="1"/>
    <col min="3342" max="3584" width="9.140625" style="3"/>
    <col min="3585" max="3585" width="3" style="3" customWidth="1"/>
    <col min="3586" max="3586" width="32" style="3" customWidth="1"/>
    <col min="3587" max="3587" width="14.42578125" style="3" customWidth="1"/>
    <col min="3588" max="3588" width="14.7109375" style="3" customWidth="1"/>
    <col min="3589" max="3590" width="14" style="3" customWidth="1"/>
    <col min="3591" max="3591" width="10.140625" style="3" bestFit="1" customWidth="1"/>
    <col min="3592" max="3593" width="9.140625" style="3"/>
    <col min="3594" max="3594" width="10.85546875" style="3" bestFit="1" customWidth="1"/>
    <col min="3595" max="3595" width="17.7109375" style="3" customWidth="1"/>
    <col min="3596" max="3596" width="9.140625" style="3"/>
    <col min="3597" max="3597" width="14.28515625" style="3" customWidth="1"/>
    <col min="3598" max="3840" width="9.140625" style="3"/>
    <col min="3841" max="3841" width="3" style="3" customWidth="1"/>
    <col min="3842" max="3842" width="32" style="3" customWidth="1"/>
    <col min="3843" max="3843" width="14.42578125" style="3" customWidth="1"/>
    <col min="3844" max="3844" width="14.7109375" style="3" customWidth="1"/>
    <col min="3845" max="3846" width="14" style="3" customWidth="1"/>
    <col min="3847" max="3847" width="10.140625" style="3" bestFit="1" customWidth="1"/>
    <col min="3848" max="3849" width="9.140625" style="3"/>
    <col min="3850" max="3850" width="10.85546875" style="3" bestFit="1" customWidth="1"/>
    <col min="3851" max="3851" width="17.7109375" style="3" customWidth="1"/>
    <col min="3852" max="3852" width="9.140625" style="3"/>
    <col min="3853" max="3853" width="14.28515625" style="3" customWidth="1"/>
    <col min="3854" max="4096" width="9.140625" style="3"/>
    <col min="4097" max="4097" width="3" style="3" customWidth="1"/>
    <col min="4098" max="4098" width="32" style="3" customWidth="1"/>
    <col min="4099" max="4099" width="14.42578125" style="3" customWidth="1"/>
    <col min="4100" max="4100" width="14.7109375" style="3" customWidth="1"/>
    <col min="4101" max="4102" width="14" style="3" customWidth="1"/>
    <col min="4103" max="4103" width="10.140625" style="3" bestFit="1" customWidth="1"/>
    <col min="4104" max="4105" width="9.140625" style="3"/>
    <col min="4106" max="4106" width="10.85546875" style="3" bestFit="1" customWidth="1"/>
    <col min="4107" max="4107" width="17.7109375" style="3" customWidth="1"/>
    <col min="4108" max="4108" width="9.140625" style="3"/>
    <col min="4109" max="4109" width="14.28515625" style="3" customWidth="1"/>
    <col min="4110" max="4352" width="9.140625" style="3"/>
    <col min="4353" max="4353" width="3" style="3" customWidth="1"/>
    <col min="4354" max="4354" width="32" style="3" customWidth="1"/>
    <col min="4355" max="4355" width="14.42578125" style="3" customWidth="1"/>
    <col min="4356" max="4356" width="14.7109375" style="3" customWidth="1"/>
    <col min="4357" max="4358" width="14" style="3" customWidth="1"/>
    <col min="4359" max="4359" width="10.140625" style="3" bestFit="1" customWidth="1"/>
    <col min="4360" max="4361" width="9.140625" style="3"/>
    <col min="4362" max="4362" width="10.85546875" style="3" bestFit="1" customWidth="1"/>
    <col min="4363" max="4363" width="17.7109375" style="3" customWidth="1"/>
    <col min="4364" max="4364" width="9.140625" style="3"/>
    <col min="4365" max="4365" width="14.28515625" style="3" customWidth="1"/>
    <col min="4366" max="4608" width="9.140625" style="3"/>
    <col min="4609" max="4609" width="3" style="3" customWidth="1"/>
    <col min="4610" max="4610" width="32" style="3" customWidth="1"/>
    <col min="4611" max="4611" width="14.42578125" style="3" customWidth="1"/>
    <col min="4612" max="4612" width="14.7109375" style="3" customWidth="1"/>
    <col min="4613" max="4614" width="14" style="3" customWidth="1"/>
    <col min="4615" max="4615" width="10.140625" style="3" bestFit="1" customWidth="1"/>
    <col min="4616" max="4617" width="9.140625" style="3"/>
    <col min="4618" max="4618" width="10.85546875" style="3" bestFit="1" customWidth="1"/>
    <col min="4619" max="4619" width="17.7109375" style="3" customWidth="1"/>
    <col min="4620" max="4620" width="9.140625" style="3"/>
    <col min="4621" max="4621" width="14.28515625" style="3" customWidth="1"/>
    <col min="4622" max="4864" width="9.140625" style="3"/>
    <col min="4865" max="4865" width="3" style="3" customWidth="1"/>
    <col min="4866" max="4866" width="32" style="3" customWidth="1"/>
    <col min="4867" max="4867" width="14.42578125" style="3" customWidth="1"/>
    <col min="4868" max="4868" width="14.7109375" style="3" customWidth="1"/>
    <col min="4869" max="4870" width="14" style="3" customWidth="1"/>
    <col min="4871" max="4871" width="10.140625" style="3" bestFit="1" customWidth="1"/>
    <col min="4872" max="4873" width="9.140625" style="3"/>
    <col min="4874" max="4874" width="10.85546875" style="3" bestFit="1" customWidth="1"/>
    <col min="4875" max="4875" width="17.7109375" style="3" customWidth="1"/>
    <col min="4876" max="4876" width="9.140625" style="3"/>
    <col min="4877" max="4877" width="14.28515625" style="3" customWidth="1"/>
    <col min="4878" max="5120" width="9.140625" style="3"/>
    <col min="5121" max="5121" width="3" style="3" customWidth="1"/>
    <col min="5122" max="5122" width="32" style="3" customWidth="1"/>
    <col min="5123" max="5123" width="14.42578125" style="3" customWidth="1"/>
    <col min="5124" max="5124" width="14.7109375" style="3" customWidth="1"/>
    <col min="5125" max="5126" width="14" style="3" customWidth="1"/>
    <col min="5127" max="5127" width="10.140625" style="3" bestFit="1" customWidth="1"/>
    <col min="5128" max="5129" width="9.140625" style="3"/>
    <col min="5130" max="5130" width="10.85546875" style="3" bestFit="1" customWidth="1"/>
    <col min="5131" max="5131" width="17.7109375" style="3" customWidth="1"/>
    <col min="5132" max="5132" width="9.140625" style="3"/>
    <col min="5133" max="5133" width="14.28515625" style="3" customWidth="1"/>
    <col min="5134" max="5376" width="9.140625" style="3"/>
    <col min="5377" max="5377" width="3" style="3" customWidth="1"/>
    <col min="5378" max="5378" width="32" style="3" customWidth="1"/>
    <col min="5379" max="5379" width="14.42578125" style="3" customWidth="1"/>
    <col min="5380" max="5380" width="14.7109375" style="3" customWidth="1"/>
    <col min="5381" max="5382" width="14" style="3" customWidth="1"/>
    <col min="5383" max="5383" width="10.140625" style="3" bestFit="1" customWidth="1"/>
    <col min="5384" max="5385" width="9.140625" style="3"/>
    <col min="5386" max="5386" width="10.85546875" style="3" bestFit="1" customWidth="1"/>
    <col min="5387" max="5387" width="17.7109375" style="3" customWidth="1"/>
    <col min="5388" max="5388" width="9.140625" style="3"/>
    <col min="5389" max="5389" width="14.28515625" style="3" customWidth="1"/>
    <col min="5390" max="5632" width="9.140625" style="3"/>
    <col min="5633" max="5633" width="3" style="3" customWidth="1"/>
    <col min="5634" max="5634" width="32" style="3" customWidth="1"/>
    <col min="5635" max="5635" width="14.42578125" style="3" customWidth="1"/>
    <col min="5636" max="5636" width="14.7109375" style="3" customWidth="1"/>
    <col min="5637" max="5638" width="14" style="3" customWidth="1"/>
    <col min="5639" max="5639" width="10.140625" style="3" bestFit="1" customWidth="1"/>
    <col min="5640" max="5641" width="9.140625" style="3"/>
    <col min="5642" max="5642" width="10.85546875" style="3" bestFit="1" customWidth="1"/>
    <col min="5643" max="5643" width="17.7109375" style="3" customWidth="1"/>
    <col min="5644" max="5644" width="9.140625" style="3"/>
    <col min="5645" max="5645" width="14.28515625" style="3" customWidth="1"/>
    <col min="5646" max="5888" width="9.140625" style="3"/>
    <col min="5889" max="5889" width="3" style="3" customWidth="1"/>
    <col min="5890" max="5890" width="32" style="3" customWidth="1"/>
    <col min="5891" max="5891" width="14.42578125" style="3" customWidth="1"/>
    <col min="5892" max="5892" width="14.7109375" style="3" customWidth="1"/>
    <col min="5893" max="5894" width="14" style="3" customWidth="1"/>
    <col min="5895" max="5895" width="10.140625" style="3" bestFit="1" customWidth="1"/>
    <col min="5896" max="5897" width="9.140625" style="3"/>
    <col min="5898" max="5898" width="10.85546875" style="3" bestFit="1" customWidth="1"/>
    <col min="5899" max="5899" width="17.7109375" style="3" customWidth="1"/>
    <col min="5900" max="5900" width="9.140625" style="3"/>
    <col min="5901" max="5901" width="14.28515625" style="3" customWidth="1"/>
    <col min="5902" max="6144" width="9.140625" style="3"/>
    <col min="6145" max="6145" width="3" style="3" customWidth="1"/>
    <col min="6146" max="6146" width="32" style="3" customWidth="1"/>
    <col min="6147" max="6147" width="14.42578125" style="3" customWidth="1"/>
    <col min="6148" max="6148" width="14.7109375" style="3" customWidth="1"/>
    <col min="6149" max="6150" width="14" style="3" customWidth="1"/>
    <col min="6151" max="6151" width="10.140625" style="3" bestFit="1" customWidth="1"/>
    <col min="6152" max="6153" width="9.140625" style="3"/>
    <col min="6154" max="6154" width="10.85546875" style="3" bestFit="1" customWidth="1"/>
    <col min="6155" max="6155" width="17.7109375" style="3" customWidth="1"/>
    <col min="6156" max="6156" width="9.140625" style="3"/>
    <col min="6157" max="6157" width="14.28515625" style="3" customWidth="1"/>
    <col min="6158" max="6400" width="9.140625" style="3"/>
    <col min="6401" max="6401" width="3" style="3" customWidth="1"/>
    <col min="6402" max="6402" width="32" style="3" customWidth="1"/>
    <col min="6403" max="6403" width="14.42578125" style="3" customWidth="1"/>
    <col min="6404" max="6404" width="14.7109375" style="3" customWidth="1"/>
    <col min="6405" max="6406" width="14" style="3" customWidth="1"/>
    <col min="6407" max="6407" width="10.140625" style="3" bestFit="1" customWidth="1"/>
    <col min="6408" max="6409" width="9.140625" style="3"/>
    <col min="6410" max="6410" width="10.85546875" style="3" bestFit="1" customWidth="1"/>
    <col min="6411" max="6411" width="17.7109375" style="3" customWidth="1"/>
    <col min="6412" max="6412" width="9.140625" style="3"/>
    <col min="6413" max="6413" width="14.28515625" style="3" customWidth="1"/>
    <col min="6414" max="6656" width="9.140625" style="3"/>
    <col min="6657" max="6657" width="3" style="3" customWidth="1"/>
    <col min="6658" max="6658" width="32" style="3" customWidth="1"/>
    <col min="6659" max="6659" width="14.42578125" style="3" customWidth="1"/>
    <col min="6660" max="6660" width="14.7109375" style="3" customWidth="1"/>
    <col min="6661" max="6662" width="14" style="3" customWidth="1"/>
    <col min="6663" max="6663" width="10.140625" style="3" bestFit="1" customWidth="1"/>
    <col min="6664" max="6665" width="9.140625" style="3"/>
    <col min="6666" max="6666" width="10.85546875" style="3" bestFit="1" customWidth="1"/>
    <col min="6667" max="6667" width="17.7109375" style="3" customWidth="1"/>
    <col min="6668" max="6668" width="9.140625" style="3"/>
    <col min="6669" max="6669" width="14.28515625" style="3" customWidth="1"/>
    <col min="6670" max="6912" width="9.140625" style="3"/>
    <col min="6913" max="6913" width="3" style="3" customWidth="1"/>
    <col min="6914" max="6914" width="32" style="3" customWidth="1"/>
    <col min="6915" max="6915" width="14.42578125" style="3" customWidth="1"/>
    <col min="6916" max="6916" width="14.7109375" style="3" customWidth="1"/>
    <col min="6917" max="6918" width="14" style="3" customWidth="1"/>
    <col min="6919" max="6919" width="10.140625" style="3" bestFit="1" customWidth="1"/>
    <col min="6920" max="6921" width="9.140625" style="3"/>
    <col min="6922" max="6922" width="10.85546875" style="3" bestFit="1" customWidth="1"/>
    <col min="6923" max="6923" width="17.7109375" style="3" customWidth="1"/>
    <col min="6924" max="6924" width="9.140625" style="3"/>
    <col min="6925" max="6925" width="14.28515625" style="3" customWidth="1"/>
    <col min="6926" max="7168" width="9.140625" style="3"/>
    <col min="7169" max="7169" width="3" style="3" customWidth="1"/>
    <col min="7170" max="7170" width="32" style="3" customWidth="1"/>
    <col min="7171" max="7171" width="14.42578125" style="3" customWidth="1"/>
    <col min="7172" max="7172" width="14.7109375" style="3" customWidth="1"/>
    <col min="7173" max="7174" width="14" style="3" customWidth="1"/>
    <col min="7175" max="7175" width="10.140625" style="3" bestFit="1" customWidth="1"/>
    <col min="7176" max="7177" width="9.140625" style="3"/>
    <col min="7178" max="7178" width="10.85546875" style="3" bestFit="1" customWidth="1"/>
    <col min="7179" max="7179" width="17.7109375" style="3" customWidth="1"/>
    <col min="7180" max="7180" width="9.140625" style="3"/>
    <col min="7181" max="7181" width="14.28515625" style="3" customWidth="1"/>
    <col min="7182" max="7424" width="9.140625" style="3"/>
    <col min="7425" max="7425" width="3" style="3" customWidth="1"/>
    <col min="7426" max="7426" width="32" style="3" customWidth="1"/>
    <col min="7427" max="7427" width="14.42578125" style="3" customWidth="1"/>
    <col min="7428" max="7428" width="14.7109375" style="3" customWidth="1"/>
    <col min="7429" max="7430" width="14" style="3" customWidth="1"/>
    <col min="7431" max="7431" width="10.140625" style="3" bestFit="1" customWidth="1"/>
    <col min="7432" max="7433" width="9.140625" style="3"/>
    <col min="7434" max="7434" width="10.85546875" style="3" bestFit="1" customWidth="1"/>
    <col min="7435" max="7435" width="17.7109375" style="3" customWidth="1"/>
    <col min="7436" max="7436" width="9.140625" style="3"/>
    <col min="7437" max="7437" width="14.28515625" style="3" customWidth="1"/>
    <col min="7438" max="7680" width="9.140625" style="3"/>
    <col min="7681" max="7681" width="3" style="3" customWidth="1"/>
    <col min="7682" max="7682" width="32" style="3" customWidth="1"/>
    <col min="7683" max="7683" width="14.42578125" style="3" customWidth="1"/>
    <col min="7684" max="7684" width="14.7109375" style="3" customWidth="1"/>
    <col min="7685" max="7686" width="14" style="3" customWidth="1"/>
    <col min="7687" max="7687" width="10.140625" style="3" bestFit="1" customWidth="1"/>
    <col min="7688" max="7689" width="9.140625" style="3"/>
    <col min="7690" max="7690" width="10.85546875" style="3" bestFit="1" customWidth="1"/>
    <col min="7691" max="7691" width="17.7109375" style="3" customWidth="1"/>
    <col min="7692" max="7692" width="9.140625" style="3"/>
    <col min="7693" max="7693" width="14.28515625" style="3" customWidth="1"/>
    <col min="7694" max="7936" width="9.140625" style="3"/>
    <col min="7937" max="7937" width="3" style="3" customWidth="1"/>
    <col min="7938" max="7938" width="32" style="3" customWidth="1"/>
    <col min="7939" max="7939" width="14.42578125" style="3" customWidth="1"/>
    <col min="7940" max="7940" width="14.7109375" style="3" customWidth="1"/>
    <col min="7941" max="7942" width="14" style="3" customWidth="1"/>
    <col min="7943" max="7943" width="10.140625" style="3" bestFit="1" customWidth="1"/>
    <col min="7944" max="7945" width="9.140625" style="3"/>
    <col min="7946" max="7946" width="10.85546875" style="3" bestFit="1" customWidth="1"/>
    <col min="7947" max="7947" width="17.7109375" style="3" customWidth="1"/>
    <col min="7948" max="7948" width="9.140625" style="3"/>
    <col min="7949" max="7949" width="14.28515625" style="3" customWidth="1"/>
    <col min="7950" max="8192" width="9.140625" style="3"/>
    <col min="8193" max="8193" width="3" style="3" customWidth="1"/>
    <col min="8194" max="8194" width="32" style="3" customWidth="1"/>
    <col min="8195" max="8195" width="14.42578125" style="3" customWidth="1"/>
    <col min="8196" max="8196" width="14.7109375" style="3" customWidth="1"/>
    <col min="8197" max="8198" width="14" style="3" customWidth="1"/>
    <col min="8199" max="8199" width="10.140625" style="3" bestFit="1" customWidth="1"/>
    <col min="8200" max="8201" width="9.140625" style="3"/>
    <col min="8202" max="8202" width="10.85546875" style="3" bestFit="1" customWidth="1"/>
    <col min="8203" max="8203" width="17.7109375" style="3" customWidth="1"/>
    <col min="8204" max="8204" width="9.140625" style="3"/>
    <col min="8205" max="8205" width="14.28515625" style="3" customWidth="1"/>
    <col min="8206" max="8448" width="9.140625" style="3"/>
    <col min="8449" max="8449" width="3" style="3" customWidth="1"/>
    <col min="8450" max="8450" width="32" style="3" customWidth="1"/>
    <col min="8451" max="8451" width="14.42578125" style="3" customWidth="1"/>
    <col min="8452" max="8452" width="14.7109375" style="3" customWidth="1"/>
    <col min="8453" max="8454" width="14" style="3" customWidth="1"/>
    <col min="8455" max="8455" width="10.140625" style="3" bestFit="1" customWidth="1"/>
    <col min="8456" max="8457" width="9.140625" style="3"/>
    <col min="8458" max="8458" width="10.85546875" style="3" bestFit="1" customWidth="1"/>
    <col min="8459" max="8459" width="17.7109375" style="3" customWidth="1"/>
    <col min="8460" max="8460" width="9.140625" style="3"/>
    <col min="8461" max="8461" width="14.28515625" style="3" customWidth="1"/>
    <col min="8462" max="8704" width="9.140625" style="3"/>
    <col min="8705" max="8705" width="3" style="3" customWidth="1"/>
    <col min="8706" max="8706" width="32" style="3" customWidth="1"/>
    <col min="8707" max="8707" width="14.42578125" style="3" customWidth="1"/>
    <col min="8708" max="8708" width="14.7109375" style="3" customWidth="1"/>
    <col min="8709" max="8710" width="14" style="3" customWidth="1"/>
    <col min="8711" max="8711" width="10.140625" style="3" bestFit="1" customWidth="1"/>
    <col min="8712" max="8713" width="9.140625" style="3"/>
    <col min="8714" max="8714" width="10.85546875" style="3" bestFit="1" customWidth="1"/>
    <col min="8715" max="8715" width="17.7109375" style="3" customWidth="1"/>
    <col min="8716" max="8716" width="9.140625" style="3"/>
    <col min="8717" max="8717" width="14.28515625" style="3" customWidth="1"/>
    <col min="8718" max="8960" width="9.140625" style="3"/>
    <col min="8961" max="8961" width="3" style="3" customWidth="1"/>
    <col min="8962" max="8962" width="32" style="3" customWidth="1"/>
    <col min="8963" max="8963" width="14.42578125" style="3" customWidth="1"/>
    <col min="8964" max="8964" width="14.7109375" style="3" customWidth="1"/>
    <col min="8965" max="8966" width="14" style="3" customWidth="1"/>
    <col min="8967" max="8967" width="10.140625" style="3" bestFit="1" customWidth="1"/>
    <col min="8968" max="8969" width="9.140625" style="3"/>
    <col min="8970" max="8970" width="10.85546875" style="3" bestFit="1" customWidth="1"/>
    <col min="8971" max="8971" width="17.7109375" style="3" customWidth="1"/>
    <col min="8972" max="8972" width="9.140625" style="3"/>
    <col min="8973" max="8973" width="14.28515625" style="3" customWidth="1"/>
    <col min="8974" max="9216" width="9.140625" style="3"/>
    <col min="9217" max="9217" width="3" style="3" customWidth="1"/>
    <col min="9218" max="9218" width="32" style="3" customWidth="1"/>
    <col min="9219" max="9219" width="14.42578125" style="3" customWidth="1"/>
    <col min="9220" max="9220" width="14.7109375" style="3" customWidth="1"/>
    <col min="9221" max="9222" width="14" style="3" customWidth="1"/>
    <col min="9223" max="9223" width="10.140625" style="3" bestFit="1" customWidth="1"/>
    <col min="9224" max="9225" width="9.140625" style="3"/>
    <col min="9226" max="9226" width="10.85546875" style="3" bestFit="1" customWidth="1"/>
    <col min="9227" max="9227" width="17.7109375" style="3" customWidth="1"/>
    <col min="9228" max="9228" width="9.140625" style="3"/>
    <col min="9229" max="9229" width="14.28515625" style="3" customWidth="1"/>
    <col min="9230" max="9472" width="9.140625" style="3"/>
    <col min="9473" max="9473" width="3" style="3" customWidth="1"/>
    <col min="9474" max="9474" width="32" style="3" customWidth="1"/>
    <col min="9475" max="9475" width="14.42578125" style="3" customWidth="1"/>
    <col min="9476" max="9476" width="14.7109375" style="3" customWidth="1"/>
    <col min="9477" max="9478" width="14" style="3" customWidth="1"/>
    <col min="9479" max="9479" width="10.140625" style="3" bestFit="1" customWidth="1"/>
    <col min="9480" max="9481" width="9.140625" style="3"/>
    <col min="9482" max="9482" width="10.85546875" style="3" bestFit="1" customWidth="1"/>
    <col min="9483" max="9483" width="17.7109375" style="3" customWidth="1"/>
    <col min="9484" max="9484" width="9.140625" style="3"/>
    <col min="9485" max="9485" width="14.28515625" style="3" customWidth="1"/>
    <col min="9486" max="9728" width="9.140625" style="3"/>
    <col min="9729" max="9729" width="3" style="3" customWidth="1"/>
    <col min="9730" max="9730" width="32" style="3" customWidth="1"/>
    <col min="9731" max="9731" width="14.42578125" style="3" customWidth="1"/>
    <col min="9732" max="9732" width="14.7109375" style="3" customWidth="1"/>
    <col min="9733" max="9734" width="14" style="3" customWidth="1"/>
    <col min="9735" max="9735" width="10.140625" style="3" bestFit="1" customWidth="1"/>
    <col min="9736" max="9737" width="9.140625" style="3"/>
    <col min="9738" max="9738" width="10.85546875" style="3" bestFit="1" customWidth="1"/>
    <col min="9739" max="9739" width="17.7109375" style="3" customWidth="1"/>
    <col min="9740" max="9740" width="9.140625" style="3"/>
    <col min="9741" max="9741" width="14.28515625" style="3" customWidth="1"/>
    <col min="9742" max="9984" width="9.140625" style="3"/>
    <col min="9985" max="9985" width="3" style="3" customWidth="1"/>
    <col min="9986" max="9986" width="32" style="3" customWidth="1"/>
    <col min="9987" max="9987" width="14.42578125" style="3" customWidth="1"/>
    <col min="9988" max="9988" width="14.7109375" style="3" customWidth="1"/>
    <col min="9989" max="9990" width="14" style="3" customWidth="1"/>
    <col min="9991" max="9991" width="10.140625" style="3" bestFit="1" customWidth="1"/>
    <col min="9992" max="9993" width="9.140625" style="3"/>
    <col min="9994" max="9994" width="10.85546875" style="3" bestFit="1" customWidth="1"/>
    <col min="9995" max="9995" width="17.7109375" style="3" customWidth="1"/>
    <col min="9996" max="9996" width="9.140625" style="3"/>
    <col min="9997" max="9997" width="14.28515625" style="3" customWidth="1"/>
    <col min="9998" max="10240" width="9.140625" style="3"/>
    <col min="10241" max="10241" width="3" style="3" customWidth="1"/>
    <col min="10242" max="10242" width="32" style="3" customWidth="1"/>
    <col min="10243" max="10243" width="14.42578125" style="3" customWidth="1"/>
    <col min="10244" max="10244" width="14.7109375" style="3" customWidth="1"/>
    <col min="10245" max="10246" width="14" style="3" customWidth="1"/>
    <col min="10247" max="10247" width="10.140625" style="3" bestFit="1" customWidth="1"/>
    <col min="10248" max="10249" width="9.140625" style="3"/>
    <col min="10250" max="10250" width="10.85546875" style="3" bestFit="1" customWidth="1"/>
    <col min="10251" max="10251" width="17.7109375" style="3" customWidth="1"/>
    <col min="10252" max="10252" width="9.140625" style="3"/>
    <col min="10253" max="10253" width="14.28515625" style="3" customWidth="1"/>
    <col min="10254" max="10496" width="9.140625" style="3"/>
    <col min="10497" max="10497" width="3" style="3" customWidth="1"/>
    <col min="10498" max="10498" width="32" style="3" customWidth="1"/>
    <col min="10499" max="10499" width="14.42578125" style="3" customWidth="1"/>
    <col min="10500" max="10500" width="14.7109375" style="3" customWidth="1"/>
    <col min="10501" max="10502" width="14" style="3" customWidth="1"/>
    <col min="10503" max="10503" width="10.140625" style="3" bestFit="1" customWidth="1"/>
    <col min="10504" max="10505" width="9.140625" style="3"/>
    <col min="10506" max="10506" width="10.85546875" style="3" bestFit="1" customWidth="1"/>
    <col min="10507" max="10507" width="17.7109375" style="3" customWidth="1"/>
    <col min="10508" max="10508" width="9.140625" style="3"/>
    <col min="10509" max="10509" width="14.28515625" style="3" customWidth="1"/>
    <col min="10510" max="10752" width="9.140625" style="3"/>
    <col min="10753" max="10753" width="3" style="3" customWidth="1"/>
    <col min="10754" max="10754" width="32" style="3" customWidth="1"/>
    <col min="10755" max="10755" width="14.42578125" style="3" customWidth="1"/>
    <col min="10756" max="10756" width="14.7109375" style="3" customWidth="1"/>
    <col min="10757" max="10758" width="14" style="3" customWidth="1"/>
    <col min="10759" max="10759" width="10.140625" style="3" bestFit="1" customWidth="1"/>
    <col min="10760" max="10761" width="9.140625" style="3"/>
    <col min="10762" max="10762" width="10.85546875" style="3" bestFit="1" customWidth="1"/>
    <col min="10763" max="10763" width="17.7109375" style="3" customWidth="1"/>
    <col min="10764" max="10764" width="9.140625" style="3"/>
    <col min="10765" max="10765" width="14.28515625" style="3" customWidth="1"/>
    <col min="10766" max="11008" width="9.140625" style="3"/>
    <col min="11009" max="11009" width="3" style="3" customWidth="1"/>
    <col min="11010" max="11010" width="32" style="3" customWidth="1"/>
    <col min="11011" max="11011" width="14.42578125" style="3" customWidth="1"/>
    <col min="11012" max="11012" width="14.7109375" style="3" customWidth="1"/>
    <col min="11013" max="11014" width="14" style="3" customWidth="1"/>
    <col min="11015" max="11015" width="10.140625" style="3" bestFit="1" customWidth="1"/>
    <col min="11016" max="11017" width="9.140625" style="3"/>
    <col min="11018" max="11018" width="10.85546875" style="3" bestFit="1" customWidth="1"/>
    <col min="11019" max="11019" width="17.7109375" style="3" customWidth="1"/>
    <col min="11020" max="11020" width="9.140625" style="3"/>
    <col min="11021" max="11021" width="14.28515625" style="3" customWidth="1"/>
    <col min="11022" max="11264" width="9.140625" style="3"/>
    <col min="11265" max="11265" width="3" style="3" customWidth="1"/>
    <col min="11266" max="11266" width="32" style="3" customWidth="1"/>
    <col min="11267" max="11267" width="14.42578125" style="3" customWidth="1"/>
    <col min="11268" max="11268" width="14.7109375" style="3" customWidth="1"/>
    <col min="11269" max="11270" width="14" style="3" customWidth="1"/>
    <col min="11271" max="11271" width="10.140625" style="3" bestFit="1" customWidth="1"/>
    <col min="11272" max="11273" width="9.140625" style="3"/>
    <col min="11274" max="11274" width="10.85546875" style="3" bestFit="1" customWidth="1"/>
    <col min="11275" max="11275" width="17.7109375" style="3" customWidth="1"/>
    <col min="11276" max="11276" width="9.140625" style="3"/>
    <col min="11277" max="11277" width="14.28515625" style="3" customWidth="1"/>
    <col min="11278" max="11520" width="9.140625" style="3"/>
    <col min="11521" max="11521" width="3" style="3" customWidth="1"/>
    <col min="11522" max="11522" width="32" style="3" customWidth="1"/>
    <col min="11523" max="11523" width="14.42578125" style="3" customWidth="1"/>
    <col min="11524" max="11524" width="14.7109375" style="3" customWidth="1"/>
    <col min="11525" max="11526" width="14" style="3" customWidth="1"/>
    <col min="11527" max="11527" width="10.140625" style="3" bestFit="1" customWidth="1"/>
    <col min="11528" max="11529" width="9.140625" style="3"/>
    <col min="11530" max="11530" width="10.85546875" style="3" bestFit="1" customWidth="1"/>
    <col min="11531" max="11531" width="17.7109375" style="3" customWidth="1"/>
    <col min="11532" max="11532" width="9.140625" style="3"/>
    <col min="11533" max="11533" width="14.28515625" style="3" customWidth="1"/>
    <col min="11534" max="11776" width="9.140625" style="3"/>
    <col min="11777" max="11777" width="3" style="3" customWidth="1"/>
    <col min="11778" max="11778" width="32" style="3" customWidth="1"/>
    <col min="11779" max="11779" width="14.42578125" style="3" customWidth="1"/>
    <col min="11780" max="11780" width="14.7109375" style="3" customWidth="1"/>
    <col min="11781" max="11782" width="14" style="3" customWidth="1"/>
    <col min="11783" max="11783" width="10.140625" style="3" bestFit="1" customWidth="1"/>
    <col min="11784" max="11785" width="9.140625" style="3"/>
    <col min="11786" max="11786" width="10.85546875" style="3" bestFit="1" customWidth="1"/>
    <col min="11787" max="11787" width="17.7109375" style="3" customWidth="1"/>
    <col min="11788" max="11788" width="9.140625" style="3"/>
    <col min="11789" max="11789" width="14.28515625" style="3" customWidth="1"/>
    <col min="11790" max="12032" width="9.140625" style="3"/>
    <col min="12033" max="12033" width="3" style="3" customWidth="1"/>
    <col min="12034" max="12034" width="32" style="3" customWidth="1"/>
    <col min="12035" max="12035" width="14.42578125" style="3" customWidth="1"/>
    <col min="12036" max="12036" width="14.7109375" style="3" customWidth="1"/>
    <col min="12037" max="12038" width="14" style="3" customWidth="1"/>
    <col min="12039" max="12039" width="10.140625" style="3" bestFit="1" customWidth="1"/>
    <col min="12040" max="12041" width="9.140625" style="3"/>
    <col min="12042" max="12042" width="10.85546875" style="3" bestFit="1" customWidth="1"/>
    <col min="12043" max="12043" width="17.7109375" style="3" customWidth="1"/>
    <col min="12044" max="12044" width="9.140625" style="3"/>
    <col min="12045" max="12045" width="14.28515625" style="3" customWidth="1"/>
    <col min="12046" max="12288" width="9.140625" style="3"/>
    <col min="12289" max="12289" width="3" style="3" customWidth="1"/>
    <col min="12290" max="12290" width="32" style="3" customWidth="1"/>
    <col min="12291" max="12291" width="14.42578125" style="3" customWidth="1"/>
    <col min="12292" max="12292" width="14.7109375" style="3" customWidth="1"/>
    <col min="12293" max="12294" width="14" style="3" customWidth="1"/>
    <col min="12295" max="12295" width="10.140625" style="3" bestFit="1" customWidth="1"/>
    <col min="12296" max="12297" width="9.140625" style="3"/>
    <col min="12298" max="12298" width="10.85546875" style="3" bestFit="1" customWidth="1"/>
    <col min="12299" max="12299" width="17.7109375" style="3" customWidth="1"/>
    <col min="12300" max="12300" width="9.140625" style="3"/>
    <col min="12301" max="12301" width="14.28515625" style="3" customWidth="1"/>
    <col min="12302" max="12544" width="9.140625" style="3"/>
    <col min="12545" max="12545" width="3" style="3" customWidth="1"/>
    <col min="12546" max="12546" width="32" style="3" customWidth="1"/>
    <col min="12547" max="12547" width="14.42578125" style="3" customWidth="1"/>
    <col min="12548" max="12548" width="14.7109375" style="3" customWidth="1"/>
    <col min="12549" max="12550" width="14" style="3" customWidth="1"/>
    <col min="12551" max="12551" width="10.140625" style="3" bestFit="1" customWidth="1"/>
    <col min="12552" max="12553" width="9.140625" style="3"/>
    <col min="12554" max="12554" width="10.85546875" style="3" bestFit="1" customWidth="1"/>
    <col min="12555" max="12555" width="17.7109375" style="3" customWidth="1"/>
    <col min="12556" max="12556" width="9.140625" style="3"/>
    <col min="12557" max="12557" width="14.28515625" style="3" customWidth="1"/>
    <col min="12558" max="12800" width="9.140625" style="3"/>
    <col min="12801" max="12801" width="3" style="3" customWidth="1"/>
    <col min="12802" max="12802" width="32" style="3" customWidth="1"/>
    <col min="12803" max="12803" width="14.42578125" style="3" customWidth="1"/>
    <col min="12804" max="12804" width="14.7109375" style="3" customWidth="1"/>
    <col min="12805" max="12806" width="14" style="3" customWidth="1"/>
    <col min="12807" max="12807" width="10.140625" style="3" bestFit="1" customWidth="1"/>
    <col min="12808" max="12809" width="9.140625" style="3"/>
    <col min="12810" max="12810" width="10.85546875" style="3" bestFit="1" customWidth="1"/>
    <col min="12811" max="12811" width="17.7109375" style="3" customWidth="1"/>
    <col min="12812" max="12812" width="9.140625" style="3"/>
    <col min="12813" max="12813" width="14.28515625" style="3" customWidth="1"/>
    <col min="12814" max="13056" width="9.140625" style="3"/>
    <col min="13057" max="13057" width="3" style="3" customWidth="1"/>
    <col min="13058" max="13058" width="32" style="3" customWidth="1"/>
    <col min="13059" max="13059" width="14.42578125" style="3" customWidth="1"/>
    <col min="13060" max="13060" width="14.7109375" style="3" customWidth="1"/>
    <col min="13061" max="13062" width="14" style="3" customWidth="1"/>
    <col min="13063" max="13063" width="10.140625" style="3" bestFit="1" customWidth="1"/>
    <col min="13064" max="13065" width="9.140625" style="3"/>
    <col min="13066" max="13066" width="10.85546875" style="3" bestFit="1" customWidth="1"/>
    <col min="13067" max="13067" width="17.7109375" style="3" customWidth="1"/>
    <col min="13068" max="13068" width="9.140625" style="3"/>
    <col min="13069" max="13069" width="14.28515625" style="3" customWidth="1"/>
    <col min="13070" max="13312" width="9.140625" style="3"/>
    <col min="13313" max="13313" width="3" style="3" customWidth="1"/>
    <col min="13314" max="13314" width="32" style="3" customWidth="1"/>
    <col min="13315" max="13315" width="14.42578125" style="3" customWidth="1"/>
    <col min="13316" max="13316" width="14.7109375" style="3" customWidth="1"/>
    <col min="13317" max="13318" width="14" style="3" customWidth="1"/>
    <col min="13319" max="13319" width="10.140625" style="3" bestFit="1" customWidth="1"/>
    <col min="13320" max="13321" width="9.140625" style="3"/>
    <col min="13322" max="13322" width="10.85546875" style="3" bestFit="1" customWidth="1"/>
    <col min="13323" max="13323" width="17.7109375" style="3" customWidth="1"/>
    <col min="13324" max="13324" width="9.140625" style="3"/>
    <col min="13325" max="13325" width="14.28515625" style="3" customWidth="1"/>
    <col min="13326" max="13568" width="9.140625" style="3"/>
    <col min="13569" max="13569" width="3" style="3" customWidth="1"/>
    <col min="13570" max="13570" width="32" style="3" customWidth="1"/>
    <col min="13571" max="13571" width="14.42578125" style="3" customWidth="1"/>
    <col min="13572" max="13572" width="14.7109375" style="3" customWidth="1"/>
    <col min="13573" max="13574" width="14" style="3" customWidth="1"/>
    <col min="13575" max="13575" width="10.140625" style="3" bestFit="1" customWidth="1"/>
    <col min="13576" max="13577" width="9.140625" style="3"/>
    <col min="13578" max="13578" width="10.85546875" style="3" bestFit="1" customWidth="1"/>
    <col min="13579" max="13579" width="17.7109375" style="3" customWidth="1"/>
    <col min="13580" max="13580" width="9.140625" style="3"/>
    <col min="13581" max="13581" width="14.28515625" style="3" customWidth="1"/>
    <col min="13582" max="13824" width="9.140625" style="3"/>
    <col min="13825" max="13825" width="3" style="3" customWidth="1"/>
    <col min="13826" max="13826" width="32" style="3" customWidth="1"/>
    <col min="13827" max="13827" width="14.42578125" style="3" customWidth="1"/>
    <col min="13828" max="13828" width="14.7109375" style="3" customWidth="1"/>
    <col min="13829" max="13830" width="14" style="3" customWidth="1"/>
    <col min="13831" max="13831" width="10.140625" style="3" bestFit="1" customWidth="1"/>
    <col min="13832" max="13833" width="9.140625" style="3"/>
    <col min="13834" max="13834" width="10.85546875" style="3" bestFit="1" customWidth="1"/>
    <col min="13835" max="13835" width="17.7109375" style="3" customWidth="1"/>
    <col min="13836" max="13836" width="9.140625" style="3"/>
    <col min="13837" max="13837" width="14.28515625" style="3" customWidth="1"/>
    <col min="13838" max="14080" width="9.140625" style="3"/>
    <col min="14081" max="14081" width="3" style="3" customWidth="1"/>
    <col min="14082" max="14082" width="32" style="3" customWidth="1"/>
    <col min="14083" max="14083" width="14.42578125" style="3" customWidth="1"/>
    <col min="14084" max="14084" width="14.7109375" style="3" customWidth="1"/>
    <col min="14085" max="14086" width="14" style="3" customWidth="1"/>
    <col min="14087" max="14087" width="10.140625" style="3" bestFit="1" customWidth="1"/>
    <col min="14088" max="14089" width="9.140625" style="3"/>
    <col min="14090" max="14090" width="10.85546875" style="3" bestFit="1" customWidth="1"/>
    <col min="14091" max="14091" width="17.7109375" style="3" customWidth="1"/>
    <col min="14092" max="14092" width="9.140625" style="3"/>
    <col min="14093" max="14093" width="14.28515625" style="3" customWidth="1"/>
    <col min="14094" max="14336" width="9.140625" style="3"/>
    <col min="14337" max="14337" width="3" style="3" customWidth="1"/>
    <col min="14338" max="14338" width="32" style="3" customWidth="1"/>
    <col min="14339" max="14339" width="14.42578125" style="3" customWidth="1"/>
    <col min="14340" max="14340" width="14.7109375" style="3" customWidth="1"/>
    <col min="14341" max="14342" width="14" style="3" customWidth="1"/>
    <col min="14343" max="14343" width="10.140625" style="3" bestFit="1" customWidth="1"/>
    <col min="14344" max="14345" width="9.140625" style="3"/>
    <col min="14346" max="14346" width="10.85546875" style="3" bestFit="1" customWidth="1"/>
    <col min="14347" max="14347" width="17.7109375" style="3" customWidth="1"/>
    <col min="14348" max="14348" width="9.140625" style="3"/>
    <col min="14349" max="14349" width="14.28515625" style="3" customWidth="1"/>
    <col min="14350" max="14592" width="9.140625" style="3"/>
    <col min="14593" max="14593" width="3" style="3" customWidth="1"/>
    <col min="14594" max="14594" width="32" style="3" customWidth="1"/>
    <col min="14595" max="14595" width="14.42578125" style="3" customWidth="1"/>
    <col min="14596" max="14596" width="14.7109375" style="3" customWidth="1"/>
    <col min="14597" max="14598" width="14" style="3" customWidth="1"/>
    <col min="14599" max="14599" width="10.140625" style="3" bestFit="1" customWidth="1"/>
    <col min="14600" max="14601" width="9.140625" style="3"/>
    <col min="14602" max="14602" width="10.85546875" style="3" bestFit="1" customWidth="1"/>
    <col min="14603" max="14603" width="17.7109375" style="3" customWidth="1"/>
    <col min="14604" max="14604" width="9.140625" style="3"/>
    <col min="14605" max="14605" width="14.28515625" style="3" customWidth="1"/>
    <col min="14606" max="14848" width="9.140625" style="3"/>
    <col min="14849" max="14849" width="3" style="3" customWidth="1"/>
    <col min="14850" max="14850" width="32" style="3" customWidth="1"/>
    <col min="14851" max="14851" width="14.42578125" style="3" customWidth="1"/>
    <col min="14852" max="14852" width="14.7109375" style="3" customWidth="1"/>
    <col min="14853" max="14854" width="14" style="3" customWidth="1"/>
    <col min="14855" max="14855" width="10.140625" style="3" bestFit="1" customWidth="1"/>
    <col min="14856" max="14857" width="9.140625" style="3"/>
    <col min="14858" max="14858" width="10.85546875" style="3" bestFit="1" customWidth="1"/>
    <col min="14859" max="14859" width="17.7109375" style="3" customWidth="1"/>
    <col min="14860" max="14860" width="9.140625" style="3"/>
    <col min="14861" max="14861" width="14.28515625" style="3" customWidth="1"/>
    <col min="14862" max="15104" width="9.140625" style="3"/>
    <col min="15105" max="15105" width="3" style="3" customWidth="1"/>
    <col min="15106" max="15106" width="32" style="3" customWidth="1"/>
    <col min="15107" max="15107" width="14.42578125" style="3" customWidth="1"/>
    <col min="15108" max="15108" width="14.7109375" style="3" customWidth="1"/>
    <col min="15109" max="15110" width="14" style="3" customWidth="1"/>
    <col min="15111" max="15111" width="10.140625" style="3" bestFit="1" customWidth="1"/>
    <col min="15112" max="15113" width="9.140625" style="3"/>
    <col min="15114" max="15114" width="10.85546875" style="3" bestFit="1" customWidth="1"/>
    <col min="15115" max="15115" width="17.7109375" style="3" customWidth="1"/>
    <col min="15116" max="15116" width="9.140625" style="3"/>
    <col min="15117" max="15117" width="14.28515625" style="3" customWidth="1"/>
    <col min="15118" max="15360" width="9.140625" style="3"/>
    <col min="15361" max="15361" width="3" style="3" customWidth="1"/>
    <col min="15362" max="15362" width="32" style="3" customWidth="1"/>
    <col min="15363" max="15363" width="14.42578125" style="3" customWidth="1"/>
    <col min="15364" max="15364" width="14.7109375" style="3" customWidth="1"/>
    <col min="15365" max="15366" width="14" style="3" customWidth="1"/>
    <col min="15367" max="15367" width="10.140625" style="3" bestFit="1" customWidth="1"/>
    <col min="15368" max="15369" width="9.140625" style="3"/>
    <col min="15370" max="15370" width="10.85546875" style="3" bestFit="1" customWidth="1"/>
    <col min="15371" max="15371" width="17.7109375" style="3" customWidth="1"/>
    <col min="15372" max="15372" width="9.140625" style="3"/>
    <col min="15373" max="15373" width="14.28515625" style="3" customWidth="1"/>
    <col min="15374" max="15616" width="9.140625" style="3"/>
    <col min="15617" max="15617" width="3" style="3" customWidth="1"/>
    <col min="15618" max="15618" width="32" style="3" customWidth="1"/>
    <col min="15619" max="15619" width="14.42578125" style="3" customWidth="1"/>
    <col min="15620" max="15620" width="14.7109375" style="3" customWidth="1"/>
    <col min="15621" max="15622" width="14" style="3" customWidth="1"/>
    <col min="15623" max="15623" width="10.140625" style="3" bestFit="1" customWidth="1"/>
    <col min="15624" max="15625" width="9.140625" style="3"/>
    <col min="15626" max="15626" width="10.85546875" style="3" bestFit="1" customWidth="1"/>
    <col min="15627" max="15627" width="17.7109375" style="3" customWidth="1"/>
    <col min="15628" max="15628" width="9.140625" style="3"/>
    <col min="15629" max="15629" width="14.28515625" style="3" customWidth="1"/>
    <col min="15630" max="15872" width="9.140625" style="3"/>
    <col min="15873" max="15873" width="3" style="3" customWidth="1"/>
    <col min="15874" max="15874" width="32" style="3" customWidth="1"/>
    <col min="15875" max="15875" width="14.42578125" style="3" customWidth="1"/>
    <col min="15876" max="15876" width="14.7109375" style="3" customWidth="1"/>
    <col min="15877" max="15878" width="14" style="3" customWidth="1"/>
    <col min="15879" max="15879" width="10.140625" style="3" bestFit="1" customWidth="1"/>
    <col min="15880" max="15881" width="9.140625" style="3"/>
    <col min="15882" max="15882" width="10.85546875" style="3" bestFit="1" customWidth="1"/>
    <col min="15883" max="15883" width="17.7109375" style="3" customWidth="1"/>
    <col min="15884" max="15884" width="9.140625" style="3"/>
    <col min="15885" max="15885" width="14.28515625" style="3" customWidth="1"/>
    <col min="15886" max="16128" width="9.140625" style="3"/>
    <col min="16129" max="16129" width="3" style="3" customWidth="1"/>
    <col min="16130" max="16130" width="32" style="3" customWidth="1"/>
    <col min="16131" max="16131" width="14.42578125" style="3" customWidth="1"/>
    <col min="16132" max="16132" width="14.7109375" style="3" customWidth="1"/>
    <col min="16133" max="16134" width="14" style="3" customWidth="1"/>
    <col min="16135" max="16135" width="10.140625" style="3" bestFit="1" customWidth="1"/>
    <col min="16136" max="16137" width="9.140625" style="3"/>
    <col min="16138" max="16138" width="10.85546875" style="3" bestFit="1" customWidth="1"/>
    <col min="16139" max="16139" width="17.7109375" style="3" customWidth="1"/>
    <col min="16140" max="16140" width="9.140625" style="3"/>
    <col min="16141" max="16141" width="14.28515625" style="3" customWidth="1"/>
    <col min="16142" max="16384" width="9.140625" style="3"/>
  </cols>
  <sheetData>
    <row r="1" spans="1:14" s="3" customFormat="1" ht="14.25" x14ac:dyDescent="0.2">
      <c r="B1" s="1"/>
      <c r="C1" s="1"/>
      <c r="D1" s="1"/>
      <c r="E1" s="2" t="s">
        <v>0</v>
      </c>
      <c r="F1" s="2"/>
      <c r="G1" s="2"/>
      <c r="H1" s="4"/>
      <c r="I1" s="4"/>
      <c r="J1" s="4"/>
      <c r="K1" s="4"/>
    </row>
    <row r="2" spans="1:14" s="3" customFormat="1" ht="15" x14ac:dyDescent="0.2">
      <c r="B2" s="1"/>
      <c r="C2" s="1"/>
      <c r="D2" s="1"/>
      <c r="E2" s="2" t="s">
        <v>1</v>
      </c>
      <c r="F2" s="2"/>
      <c r="G2" s="2"/>
      <c r="H2" s="5"/>
      <c r="I2" s="5"/>
      <c r="J2" s="5"/>
      <c r="K2" s="5"/>
    </row>
    <row r="3" spans="1:14" s="3" customFormat="1" ht="15" x14ac:dyDescent="0.2">
      <c r="B3" s="2" t="s">
        <v>2</v>
      </c>
      <c r="C3" s="2"/>
      <c r="D3" s="2"/>
      <c r="E3" s="2"/>
      <c r="F3" s="2"/>
      <c r="G3" s="2"/>
      <c r="H3" s="5"/>
      <c r="I3" s="5"/>
      <c r="J3" s="5"/>
      <c r="K3" s="5"/>
    </row>
    <row r="4" spans="1:14" s="3" customFormat="1" ht="15" x14ac:dyDescent="0.2">
      <c r="B4" s="2" t="s">
        <v>61</v>
      </c>
      <c r="C4" s="2"/>
      <c r="D4" s="2"/>
      <c r="E4" s="2"/>
      <c r="F4" s="2"/>
      <c r="G4" s="2"/>
      <c r="H4" s="5"/>
      <c r="I4" s="5"/>
      <c r="J4" s="5"/>
      <c r="K4" s="5"/>
    </row>
    <row r="5" spans="1:14" s="3" customFormat="1" ht="22.5" customHeight="1" x14ac:dyDescent="0.2">
      <c r="A5" s="6"/>
      <c r="B5" s="6"/>
      <c r="C5" s="6"/>
      <c r="D5" s="6"/>
      <c r="E5" s="6"/>
      <c r="F5" s="6"/>
      <c r="G5" s="6"/>
    </row>
    <row r="6" spans="1:14" s="3" customFormat="1" ht="27" customHeight="1" x14ac:dyDescent="0.2">
      <c r="A6" s="7" t="s">
        <v>62</v>
      </c>
      <c r="B6" s="7"/>
      <c r="C6" s="7"/>
      <c r="D6" s="7"/>
      <c r="E6" s="7"/>
      <c r="F6" s="7"/>
      <c r="G6" s="7"/>
    </row>
    <row r="7" spans="1:14" s="3" customFormat="1" ht="13.5" customHeight="1" x14ac:dyDescent="0.2">
      <c r="B7" s="8"/>
      <c r="C7" s="9" t="s">
        <v>33</v>
      </c>
    </row>
    <row r="8" spans="1:14" s="3" customFormat="1" ht="29.25" customHeight="1" x14ac:dyDescent="0.2">
      <c r="A8" s="10" t="s">
        <v>3</v>
      </c>
      <c r="B8" s="11" t="s">
        <v>4</v>
      </c>
      <c r="C8" s="12" t="s">
        <v>5</v>
      </c>
      <c r="D8" s="13" t="s">
        <v>6</v>
      </c>
      <c r="E8" s="14" t="s">
        <v>63</v>
      </c>
      <c r="F8" s="15"/>
      <c r="G8" s="16"/>
    </row>
    <row r="9" spans="1:14" s="3" customFormat="1" ht="36" customHeight="1" x14ac:dyDescent="0.2">
      <c r="A9" s="17" t="s">
        <v>7</v>
      </c>
      <c r="B9" s="18"/>
      <c r="C9" s="19"/>
      <c r="D9" s="20" t="s">
        <v>8</v>
      </c>
      <c r="E9" s="21" t="s">
        <v>9</v>
      </c>
      <c r="F9" s="22" t="s">
        <v>10</v>
      </c>
      <c r="G9" s="23" t="s">
        <v>11</v>
      </c>
    </row>
    <row r="10" spans="1:14" s="3" customFormat="1" ht="22.5" customHeight="1" x14ac:dyDescent="0.2">
      <c r="A10" s="10">
        <v>1</v>
      </c>
      <c r="B10" s="24" t="s">
        <v>12</v>
      </c>
      <c r="C10" s="25">
        <v>50350</v>
      </c>
      <c r="D10" s="25">
        <v>50350</v>
      </c>
      <c r="E10" s="25">
        <v>35245</v>
      </c>
      <c r="F10" s="26">
        <v>23053.1</v>
      </c>
      <c r="G10" s="25">
        <f t="shared" ref="G10:G15" si="0">F10/E10*100</f>
        <v>65.408142999006941</v>
      </c>
      <c r="J10" s="27"/>
      <c r="K10" s="28"/>
      <c r="L10" s="27"/>
      <c r="M10" s="29"/>
      <c r="N10" s="27"/>
    </row>
    <row r="11" spans="1:14" s="3" customFormat="1" ht="22.5" customHeight="1" x14ac:dyDescent="0.2">
      <c r="A11" s="10">
        <v>2</v>
      </c>
      <c r="B11" s="30" t="s">
        <v>13</v>
      </c>
      <c r="C11" s="25">
        <v>79650</v>
      </c>
      <c r="D11" s="25">
        <v>79650</v>
      </c>
      <c r="E11" s="25">
        <v>61981</v>
      </c>
      <c r="F11" s="26">
        <v>58202</v>
      </c>
      <c r="G11" s="25">
        <f t="shared" si="0"/>
        <v>93.902970265081237</v>
      </c>
      <c r="J11" s="27"/>
      <c r="K11" s="28"/>
      <c r="L11" s="27"/>
      <c r="M11" s="29"/>
      <c r="N11" s="27"/>
    </row>
    <row r="12" spans="1:14" s="3" customFormat="1" ht="22.5" customHeight="1" x14ac:dyDescent="0.2">
      <c r="A12" s="10">
        <v>3</v>
      </c>
      <c r="B12" s="30" t="s">
        <v>14</v>
      </c>
      <c r="C12" s="25">
        <v>6300</v>
      </c>
      <c r="D12" s="25">
        <v>6300</v>
      </c>
      <c r="E12" s="25">
        <v>4725</v>
      </c>
      <c r="F12" s="26">
        <v>2585.6</v>
      </c>
      <c r="G12" s="25">
        <f t="shared" si="0"/>
        <v>54.721693121693114</v>
      </c>
      <c r="J12" s="27"/>
      <c r="K12" s="28"/>
      <c r="L12" s="27"/>
      <c r="M12" s="29"/>
      <c r="N12" s="27"/>
    </row>
    <row r="13" spans="1:14" s="3" customFormat="1" ht="22.5" customHeight="1" x14ac:dyDescent="0.2">
      <c r="A13" s="10">
        <v>4</v>
      </c>
      <c r="B13" s="30" t="s">
        <v>15</v>
      </c>
      <c r="C13" s="25">
        <v>4000</v>
      </c>
      <c r="D13" s="25">
        <v>4000</v>
      </c>
      <c r="E13" s="25">
        <v>3120</v>
      </c>
      <c r="F13" s="26">
        <v>3615.3</v>
      </c>
      <c r="G13" s="25">
        <f t="shared" si="0"/>
        <v>115.87500000000001</v>
      </c>
      <c r="J13" s="27"/>
      <c r="K13" s="28"/>
      <c r="L13" s="27"/>
      <c r="M13" s="29"/>
      <c r="N13" s="27"/>
    </row>
    <row r="14" spans="1:14" s="3" customFormat="1" ht="22.5" customHeight="1" x14ac:dyDescent="0.2">
      <c r="A14" s="10">
        <v>6</v>
      </c>
      <c r="B14" s="30" t="s">
        <v>16</v>
      </c>
      <c r="C14" s="25">
        <v>15500</v>
      </c>
      <c r="D14" s="25">
        <v>15500</v>
      </c>
      <c r="E14" s="25">
        <v>11425</v>
      </c>
      <c r="F14" s="26">
        <v>10801.7</v>
      </c>
      <c r="G14" s="25">
        <f t="shared" si="0"/>
        <v>94.544420131291034</v>
      </c>
      <c r="J14" s="27"/>
      <c r="K14" s="28"/>
      <c r="L14" s="27"/>
      <c r="M14" s="29"/>
      <c r="N14" s="27"/>
    </row>
    <row r="15" spans="1:14" s="3" customFormat="1" ht="22.5" customHeight="1" x14ac:dyDescent="0.2">
      <c r="A15" s="10">
        <v>7</v>
      </c>
      <c r="B15" s="30" t="s">
        <v>17</v>
      </c>
      <c r="C15" s="25">
        <v>55000</v>
      </c>
      <c r="D15" s="25">
        <v>55000</v>
      </c>
      <c r="E15" s="25">
        <v>37100</v>
      </c>
      <c r="F15" s="26">
        <v>18820.3</v>
      </c>
      <c r="G15" s="25">
        <f t="shared" si="0"/>
        <v>50.728571428571421</v>
      </c>
      <c r="J15" s="27"/>
      <c r="K15" s="28"/>
      <c r="L15" s="27"/>
      <c r="M15" s="29"/>
      <c r="N15" s="27"/>
    </row>
    <row r="16" spans="1:14" s="3" customFormat="1" ht="22.5" customHeight="1" x14ac:dyDescent="0.2">
      <c r="A16" s="10">
        <v>8</v>
      </c>
      <c r="B16" s="30" t="s">
        <v>18</v>
      </c>
      <c r="C16" s="25">
        <v>0</v>
      </c>
      <c r="D16" s="25">
        <v>0</v>
      </c>
      <c r="E16" s="25">
        <v>0</v>
      </c>
      <c r="F16" s="25">
        <v>0</v>
      </c>
      <c r="G16" s="25"/>
      <c r="J16" s="27"/>
      <c r="K16" s="29"/>
      <c r="L16" s="27"/>
      <c r="M16" s="29"/>
      <c r="N16" s="27"/>
    </row>
    <row r="17" spans="1:14" s="3" customFormat="1" ht="20.25" customHeight="1" x14ac:dyDescent="0.25">
      <c r="A17" s="31" t="s">
        <v>19</v>
      </c>
      <c r="B17" s="32"/>
      <c r="C17" s="33">
        <f>SUM(C10:C16)</f>
        <v>210800</v>
      </c>
      <c r="D17" s="33">
        <f>SUM(D10:D16)</f>
        <v>210800</v>
      </c>
      <c r="E17" s="33">
        <f>SUM(E10:E16)</f>
        <v>153596</v>
      </c>
      <c r="F17" s="34">
        <f>SUM(F10:F16)</f>
        <v>117078.00000000001</v>
      </c>
      <c r="G17" s="35">
        <f>F17/E17*100</f>
        <v>76.224641266699663</v>
      </c>
      <c r="J17" s="27"/>
      <c r="K17" s="36"/>
      <c r="L17" s="37"/>
      <c r="M17" s="38"/>
      <c r="N17" s="27"/>
    </row>
    <row r="18" spans="1:14" s="3" customFormat="1" ht="15" customHeight="1" x14ac:dyDescent="0.2">
      <c r="A18" s="17" t="s">
        <v>20</v>
      </c>
      <c r="B18" s="39"/>
      <c r="C18" s="39"/>
      <c r="D18" s="39"/>
      <c r="E18" s="39"/>
      <c r="F18" s="39"/>
      <c r="G18" s="18"/>
      <c r="J18" s="27" t="s">
        <v>21</v>
      </c>
      <c r="K18" s="27"/>
      <c r="L18" s="27"/>
      <c r="M18" s="27"/>
      <c r="N18" s="27"/>
    </row>
    <row r="19" spans="1:14" s="3" customFormat="1" ht="18" customHeight="1" x14ac:dyDescent="0.2">
      <c r="A19" s="10">
        <v>9</v>
      </c>
      <c r="B19" s="30" t="s">
        <v>22</v>
      </c>
      <c r="C19" s="25">
        <v>770504.8</v>
      </c>
      <c r="D19" s="25">
        <v>837003.7</v>
      </c>
      <c r="E19" s="25">
        <v>558201.30000000005</v>
      </c>
      <c r="F19" s="25">
        <v>558201.30000000005</v>
      </c>
      <c r="G19" s="25">
        <f t="shared" ref="G19:G26" si="1">F19/E19*100</f>
        <v>100</v>
      </c>
      <c r="J19" s="27"/>
      <c r="K19" s="27"/>
      <c r="L19" s="27"/>
      <c r="M19" s="27"/>
      <c r="N19" s="27"/>
    </row>
    <row r="20" spans="1:14" s="3" customFormat="1" ht="30.75" customHeight="1" x14ac:dyDescent="0.2">
      <c r="A20" s="10">
        <v>10</v>
      </c>
      <c r="B20" s="40" t="s">
        <v>34</v>
      </c>
      <c r="C20" s="25">
        <v>3500.6</v>
      </c>
      <c r="D20" s="25">
        <v>8000.6</v>
      </c>
      <c r="E20" s="25">
        <v>8000.6</v>
      </c>
      <c r="F20" s="25">
        <v>6950.6</v>
      </c>
      <c r="G20" s="25">
        <f t="shared" si="1"/>
        <v>86.875984301177411</v>
      </c>
      <c r="I20" s="41"/>
      <c r="J20" s="27"/>
      <c r="K20" s="27"/>
      <c r="L20" s="27"/>
      <c r="M20" s="27"/>
      <c r="N20" s="27"/>
    </row>
    <row r="21" spans="1:14" s="3" customFormat="1" ht="18" customHeight="1" x14ac:dyDescent="0.2">
      <c r="A21" s="10">
        <v>11</v>
      </c>
      <c r="B21" s="30" t="s">
        <v>24</v>
      </c>
      <c r="C21" s="25"/>
      <c r="D21" s="25">
        <v>231757.1</v>
      </c>
      <c r="E21" s="25">
        <v>231757.1</v>
      </c>
      <c r="F21" s="25">
        <v>231757.1</v>
      </c>
      <c r="G21" s="25">
        <f t="shared" si="1"/>
        <v>100</v>
      </c>
    </row>
    <row r="22" spans="1:14" s="3" customFormat="1" ht="18" customHeight="1" x14ac:dyDescent="0.2">
      <c r="A22" s="10">
        <v>12</v>
      </c>
      <c r="B22" s="42" t="s">
        <v>35</v>
      </c>
      <c r="C22" s="43">
        <f>SUM(C19:C21)</f>
        <v>774005.4</v>
      </c>
      <c r="D22" s="44">
        <f>SUM(D19:D21)</f>
        <v>1076761.3999999999</v>
      </c>
      <c r="E22" s="44">
        <f>E19+E20+E21</f>
        <v>797959</v>
      </c>
      <c r="F22" s="44">
        <f>F19+F20+F21</f>
        <v>796909</v>
      </c>
      <c r="G22" s="25">
        <f t="shared" si="1"/>
        <v>99.868414291962367</v>
      </c>
    </row>
    <row r="23" spans="1:14" s="3" customFormat="1" ht="18" customHeight="1" x14ac:dyDescent="0.2">
      <c r="A23" s="10"/>
      <c r="B23" s="30" t="s">
        <v>36</v>
      </c>
      <c r="C23" s="25"/>
      <c r="D23" s="25"/>
      <c r="E23" s="25">
        <v>41180.5</v>
      </c>
      <c r="F23" s="25">
        <v>41180.5</v>
      </c>
      <c r="G23" s="25">
        <f t="shared" si="1"/>
        <v>100</v>
      </c>
    </row>
    <row r="24" spans="1:14" s="3" customFormat="1" ht="18" customHeight="1" x14ac:dyDescent="0.2">
      <c r="A24" s="10">
        <v>13</v>
      </c>
      <c r="B24" s="30" t="s">
        <v>25</v>
      </c>
      <c r="C24" s="25"/>
      <c r="D24" s="25">
        <v>267.10000000000002</v>
      </c>
      <c r="E24" s="25">
        <v>267.10000000000002</v>
      </c>
      <c r="F24" s="25">
        <v>267.10000000000002</v>
      </c>
      <c r="G24" s="25">
        <f t="shared" si="1"/>
        <v>100</v>
      </c>
    </row>
    <row r="25" spans="1:14" s="3" customFormat="1" ht="18" hidden="1" customHeight="1" x14ac:dyDescent="0.2">
      <c r="A25" s="10"/>
      <c r="B25" s="30" t="s">
        <v>25</v>
      </c>
      <c r="C25" s="25"/>
      <c r="D25" s="25">
        <f>SUM(D24)</f>
        <v>267.10000000000002</v>
      </c>
      <c r="E25" s="25"/>
      <c r="F25" s="25"/>
      <c r="G25" s="25" t="e">
        <f t="shared" si="1"/>
        <v>#DIV/0!</v>
      </c>
    </row>
    <row r="26" spans="1:14" s="3" customFormat="1" ht="18" customHeight="1" x14ac:dyDescent="0.2">
      <c r="A26" s="10"/>
      <c r="B26" s="42" t="s">
        <v>35</v>
      </c>
      <c r="C26" s="43">
        <f>C23+C24</f>
        <v>0</v>
      </c>
      <c r="D26" s="43">
        <f>SUM(D25)</f>
        <v>267.10000000000002</v>
      </c>
      <c r="E26" s="44">
        <f>E23+E24</f>
        <v>41447.599999999999</v>
      </c>
      <c r="F26" s="44">
        <f>SUM(F23:F25)</f>
        <v>41447.599999999999</v>
      </c>
      <c r="G26" s="25">
        <f t="shared" si="1"/>
        <v>100</v>
      </c>
    </row>
    <row r="27" spans="1:14" s="3" customFormat="1" ht="18" customHeight="1" x14ac:dyDescent="0.2">
      <c r="A27" s="10"/>
      <c r="B27" s="30" t="s">
        <v>23</v>
      </c>
      <c r="C27" s="25">
        <v>5396.7</v>
      </c>
      <c r="D27" s="25">
        <v>5474.3</v>
      </c>
      <c r="E27" s="45">
        <v>4047.5</v>
      </c>
      <c r="F27" s="25">
        <v>3831.9</v>
      </c>
      <c r="G27" s="25">
        <f>F27/E27*100</f>
        <v>94.673255095738114</v>
      </c>
    </row>
    <row r="28" spans="1:14" s="3" customFormat="1" ht="18" customHeight="1" x14ac:dyDescent="0.2">
      <c r="A28" s="10">
        <v>14</v>
      </c>
      <c r="B28" s="30" t="s">
        <v>26</v>
      </c>
      <c r="C28" s="25">
        <v>5000</v>
      </c>
      <c r="D28" s="25">
        <v>5379.9</v>
      </c>
      <c r="E28" s="25">
        <v>3750</v>
      </c>
      <c r="F28" s="25">
        <v>10041</v>
      </c>
      <c r="G28" s="25">
        <f>F28/E28*100</f>
        <v>267.76</v>
      </c>
    </row>
    <row r="29" spans="1:14" s="3" customFormat="1" ht="18" customHeight="1" x14ac:dyDescent="0.2">
      <c r="A29" s="46"/>
      <c r="B29" s="47"/>
      <c r="C29" s="44">
        <f>C27+C28</f>
        <v>10396.700000000001</v>
      </c>
      <c r="D29" s="44">
        <f>D27+D28</f>
        <v>10854.2</v>
      </c>
      <c r="E29" s="44">
        <f>E27+E28</f>
        <v>7797.5</v>
      </c>
      <c r="F29" s="44">
        <f>F27+F28</f>
        <v>13872.9</v>
      </c>
      <c r="G29" s="43">
        <f>F29/E29*100</f>
        <v>177.91471625521001</v>
      </c>
    </row>
    <row r="30" spans="1:14" s="3" customFormat="1" ht="18" customHeight="1" x14ac:dyDescent="0.2">
      <c r="A30" s="48"/>
      <c r="B30" s="49" t="s">
        <v>35</v>
      </c>
      <c r="C30" s="50">
        <f>C17+C22+C26+C29</f>
        <v>995202.1</v>
      </c>
      <c r="D30" s="50">
        <f>D17+D22+D26+D29</f>
        <v>1298682.7</v>
      </c>
      <c r="E30" s="50">
        <f>E17+E22+E26+E29</f>
        <v>1000800.1</v>
      </c>
      <c r="F30" s="50">
        <f>F17+F22+F26+F29</f>
        <v>969307.5</v>
      </c>
      <c r="G30" s="25">
        <f>F30/E30*100</f>
        <v>96.853257708507428</v>
      </c>
      <c r="J30" s="51"/>
    </row>
    <row r="31" spans="1:14" s="3" customFormat="1" ht="18" customHeight="1" x14ac:dyDescent="0.2">
      <c r="A31" s="31" t="s">
        <v>27</v>
      </c>
      <c r="B31" s="32"/>
      <c r="C31" s="35">
        <f>C30+C34</f>
        <v>1090164</v>
      </c>
      <c r="D31" s="35">
        <f>D30+D34</f>
        <v>1393644.5999999999</v>
      </c>
      <c r="E31" s="50">
        <f>E18+E23+E27+E30</f>
        <v>1046028.1</v>
      </c>
      <c r="F31" s="50">
        <f>F18+F23+F27+F30</f>
        <v>1014319.9</v>
      </c>
      <c r="G31" s="25">
        <f t="shared" ref="G31:G37" si="2">F31/E31*100</f>
        <v>96.968704760417054</v>
      </c>
    </row>
    <row r="32" spans="1:14" s="3" customFormat="1" ht="0.75" hidden="1" customHeight="1" x14ac:dyDescent="0.2">
      <c r="A32" s="10">
        <v>14</v>
      </c>
      <c r="B32" s="30"/>
      <c r="C32" s="52"/>
      <c r="D32" s="52"/>
      <c r="E32" s="52"/>
      <c r="F32" s="53"/>
      <c r="G32" s="25" t="e">
        <f t="shared" si="2"/>
        <v>#DIV/0!</v>
      </c>
    </row>
    <row r="33" spans="1:7" s="3" customFormat="1" ht="27" hidden="1" customHeight="1" x14ac:dyDescent="0.2">
      <c r="A33" s="10">
        <v>15</v>
      </c>
      <c r="B33" s="54"/>
      <c r="C33" s="52"/>
      <c r="D33" s="52"/>
      <c r="E33" s="52"/>
      <c r="F33" s="53"/>
      <c r="G33" s="25" t="e">
        <f t="shared" si="2"/>
        <v>#DIV/0!</v>
      </c>
    </row>
    <row r="34" spans="1:7" s="3" customFormat="1" ht="21" customHeight="1" x14ac:dyDescent="0.2">
      <c r="A34" s="10">
        <v>15</v>
      </c>
      <c r="B34" s="55" t="s">
        <v>28</v>
      </c>
      <c r="C34" s="56">
        <f>C35+C36</f>
        <v>94961.9</v>
      </c>
      <c r="D34" s="56">
        <f>D35+D36</f>
        <v>94961.9</v>
      </c>
      <c r="E34" s="56">
        <f>E35+E36</f>
        <v>94961.9</v>
      </c>
      <c r="F34" s="56">
        <f>F35+F36</f>
        <v>94961.9</v>
      </c>
      <c r="G34" s="25">
        <f t="shared" si="2"/>
        <v>100</v>
      </c>
    </row>
    <row r="35" spans="1:7" s="3" customFormat="1" ht="21" customHeight="1" x14ac:dyDescent="0.2">
      <c r="A35" s="10">
        <v>16</v>
      </c>
      <c r="B35" s="57" t="s">
        <v>29</v>
      </c>
      <c r="C35" s="25">
        <v>83136.899999999994</v>
      </c>
      <c r="D35" s="25">
        <v>83136.899999999994</v>
      </c>
      <c r="E35" s="25">
        <v>83136.899999999994</v>
      </c>
      <c r="F35" s="25">
        <v>83136.899999999994</v>
      </c>
      <c r="G35" s="25">
        <f t="shared" si="2"/>
        <v>100</v>
      </c>
    </row>
    <row r="36" spans="1:7" s="3" customFormat="1" ht="21" customHeight="1" x14ac:dyDescent="0.2">
      <c r="A36" s="10">
        <v>17</v>
      </c>
      <c r="B36" s="57" t="s">
        <v>30</v>
      </c>
      <c r="C36" s="25">
        <v>11825</v>
      </c>
      <c r="D36" s="25">
        <v>11825</v>
      </c>
      <c r="E36" s="25">
        <v>11825</v>
      </c>
      <c r="F36" s="25">
        <v>11825</v>
      </c>
      <c r="G36" s="25">
        <f t="shared" si="2"/>
        <v>100</v>
      </c>
    </row>
    <row r="37" spans="1:7" s="3" customFormat="1" ht="21" customHeight="1" x14ac:dyDescent="0.2">
      <c r="A37" s="58" t="s">
        <v>31</v>
      </c>
      <c r="B37" s="59"/>
      <c r="C37" s="25"/>
      <c r="D37" s="25"/>
      <c r="E37" s="25"/>
      <c r="F37" s="25"/>
      <c r="G37" s="25"/>
    </row>
    <row r="38" spans="1:7" s="3" customFormat="1" ht="13.5" customHeight="1" x14ac:dyDescent="0.2">
      <c r="B38" s="60" t="s">
        <v>64</v>
      </c>
    </row>
    <row r="39" spans="1:7" s="3" customFormat="1" ht="13.5" customHeight="1" x14ac:dyDescent="0.2">
      <c r="B39" s="60"/>
    </row>
    <row r="40" spans="1:7" s="3" customFormat="1" ht="13.5" customHeight="1" x14ac:dyDescent="0.2">
      <c r="B40" s="60"/>
    </row>
    <row r="41" spans="1:7" s="3" customFormat="1" ht="20.25" customHeight="1" x14ac:dyDescent="0.2">
      <c r="A41" s="61" t="s">
        <v>32</v>
      </c>
      <c r="B41" s="61"/>
      <c r="C41" s="61"/>
      <c r="D41" s="61"/>
      <c r="E41" s="61"/>
      <c r="F41" s="61"/>
      <c r="G41" s="61"/>
    </row>
  </sheetData>
  <mergeCells count="14">
    <mergeCell ref="A37:B37"/>
    <mergeCell ref="A41:G41"/>
    <mergeCell ref="C8:C9"/>
    <mergeCell ref="E8:G8"/>
    <mergeCell ref="A9:B9"/>
    <mergeCell ref="A17:B17"/>
    <mergeCell ref="A18:G18"/>
    <mergeCell ref="A31:B31"/>
    <mergeCell ref="A6:G6"/>
    <mergeCell ref="E1:G1"/>
    <mergeCell ref="E2:G2"/>
    <mergeCell ref="B3:G3"/>
    <mergeCell ref="B4:G4"/>
    <mergeCell ref="A5:G5"/>
  </mergeCells>
  <pageMargins left="0.35" right="0.2" top="0.22" bottom="0.38" header="0.17" footer="0.24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G29"/>
  <sheetViews>
    <sheetView tabSelected="1" zoomScaleNormal="100" workbookViewId="0">
      <selection activeCell="D13" sqref="D13"/>
    </sheetView>
  </sheetViews>
  <sheetFormatPr defaultRowHeight="15" x14ac:dyDescent="0.2"/>
  <cols>
    <col min="1" max="1" width="4" style="51" customWidth="1"/>
    <col min="2" max="2" width="37.7109375" style="51" customWidth="1"/>
    <col min="3" max="4" width="13.42578125" style="51" customWidth="1"/>
    <col min="5" max="5" width="13.5703125" style="51" customWidth="1"/>
    <col min="6" max="6" width="13.28515625" style="51" customWidth="1"/>
    <col min="7" max="7" width="12.7109375" style="51" customWidth="1"/>
    <col min="8" max="256" width="9.140625" style="51"/>
    <col min="257" max="257" width="4" style="51" customWidth="1"/>
    <col min="258" max="258" width="37.7109375" style="51" customWidth="1"/>
    <col min="259" max="260" width="13.42578125" style="51" customWidth="1"/>
    <col min="261" max="261" width="13.5703125" style="51" customWidth="1"/>
    <col min="262" max="262" width="13.28515625" style="51" customWidth="1"/>
    <col min="263" max="263" width="12.7109375" style="51" customWidth="1"/>
    <col min="264" max="512" width="9.140625" style="51"/>
    <col min="513" max="513" width="4" style="51" customWidth="1"/>
    <col min="514" max="514" width="37.7109375" style="51" customWidth="1"/>
    <col min="515" max="516" width="13.42578125" style="51" customWidth="1"/>
    <col min="517" max="517" width="13.5703125" style="51" customWidth="1"/>
    <col min="518" max="518" width="13.28515625" style="51" customWidth="1"/>
    <col min="519" max="519" width="12.7109375" style="51" customWidth="1"/>
    <col min="520" max="768" width="9.140625" style="51"/>
    <col min="769" max="769" width="4" style="51" customWidth="1"/>
    <col min="770" max="770" width="37.7109375" style="51" customWidth="1"/>
    <col min="771" max="772" width="13.42578125" style="51" customWidth="1"/>
    <col min="773" max="773" width="13.5703125" style="51" customWidth="1"/>
    <col min="774" max="774" width="13.28515625" style="51" customWidth="1"/>
    <col min="775" max="775" width="12.7109375" style="51" customWidth="1"/>
    <col min="776" max="1024" width="9.140625" style="51"/>
    <col min="1025" max="1025" width="4" style="51" customWidth="1"/>
    <col min="1026" max="1026" width="37.7109375" style="51" customWidth="1"/>
    <col min="1027" max="1028" width="13.42578125" style="51" customWidth="1"/>
    <col min="1029" max="1029" width="13.5703125" style="51" customWidth="1"/>
    <col min="1030" max="1030" width="13.28515625" style="51" customWidth="1"/>
    <col min="1031" max="1031" width="12.7109375" style="51" customWidth="1"/>
    <col min="1032" max="1280" width="9.140625" style="51"/>
    <col min="1281" max="1281" width="4" style="51" customWidth="1"/>
    <col min="1282" max="1282" width="37.7109375" style="51" customWidth="1"/>
    <col min="1283" max="1284" width="13.42578125" style="51" customWidth="1"/>
    <col min="1285" max="1285" width="13.5703125" style="51" customWidth="1"/>
    <col min="1286" max="1286" width="13.28515625" style="51" customWidth="1"/>
    <col min="1287" max="1287" width="12.7109375" style="51" customWidth="1"/>
    <col min="1288" max="1536" width="9.140625" style="51"/>
    <col min="1537" max="1537" width="4" style="51" customWidth="1"/>
    <col min="1538" max="1538" width="37.7109375" style="51" customWidth="1"/>
    <col min="1539" max="1540" width="13.42578125" style="51" customWidth="1"/>
    <col min="1541" max="1541" width="13.5703125" style="51" customWidth="1"/>
    <col min="1542" max="1542" width="13.28515625" style="51" customWidth="1"/>
    <col min="1543" max="1543" width="12.7109375" style="51" customWidth="1"/>
    <col min="1544" max="1792" width="9.140625" style="51"/>
    <col min="1793" max="1793" width="4" style="51" customWidth="1"/>
    <col min="1794" max="1794" width="37.7109375" style="51" customWidth="1"/>
    <col min="1795" max="1796" width="13.42578125" style="51" customWidth="1"/>
    <col min="1797" max="1797" width="13.5703125" style="51" customWidth="1"/>
    <col min="1798" max="1798" width="13.28515625" style="51" customWidth="1"/>
    <col min="1799" max="1799" width="12.7109375" style="51" customWidth="1"/>
    <col min="1800" max="2048" width="9.140625" style="51"/>
    <col min="2049" max="2049" width="4" style="51" customWidth="1"/>
    <col min="2050" max="2050" width="37.7109375" style="51" customWidth="1"/>
    <col min="2051" max="2052" width="13.42578125" style="51" customWidth="1"/>
    <col min="2053" max="2053" width="13.5703125" style="51" customWidth="1"/>
    <col min="2054" max="2054" width="13.28515625" style="51" customWidth="1"/>
    <col min="2055" max="2055" width="12.7109375" style="51" customWidth="1"/>
    <col min="2056" max="2304" width="9.140625" style="51"/>
    <col min="2305" max="2305" width="4" style="51" customWidth="1"/>
    <col min="2306" max="2306" width="37.7109375" style="51" customWidth="1"/>
    <col min="2307" max="2308" width="13.42578125" style="51" customWidth="1"/>
    <col min="2309" max="2309" width="13.5703125" style="51" customWidth="1"/>
    <col min="2310" max="2310" width="13.28515625" style="51" customWidth="1"/>
    <col min="2311" max="2311" width="12.7109375" style="51" customWidth="1"/>
    <col min="2312" max="2560" width="9.140625" style="51"/>
    <col min="2561" max="2561" width="4" style="51" customWidth="1"/>
    <col min="2562" max="2562" width="37.7109375" style="51" customWidth="1"/>
    <col min="2563" max="2564" width="13.42578125" style="51" customWidth="1"/>
    <col min="2565" max="2565" width="13.5703125" style="51" customWidth="1"/>
    <col min="2566" max="2566" width="13.28515625" style="51" customWidth="1"/>
    <col min="2567" max="2567" width="12.7109375" style="51" customWidth="1"/>
    <col min="2568" max="2816" width="9.140625" style="51"/>
    <col min="2817" max="2817" width="4" style="51" customWidth="1"/>
    <col min="2818" max="2818" width="37.7109375" style="51" customWidth="1"/>
    <col min="2819" max="2820" width="13.42578125" style="51" customWidth="1"/>
    <col min="2821" max="2821" width="13.5703125" style="51" customWidth="1"/>
    <col min="2822" max="2822" width="13.28515625" style="51" customWidth="1"/>
    <col min="2823" max="2823" width="12.7109375" style="51" customWidth="1"/>
    <col min="2824" max="3072" width="9.140625" style="51"/>
    <col min="3073" max="3073" width="4" style="51" customWidth="1"/>
    <col min="3074" max="3074" width="37.7109375" style="51" customWidth="1"/>
    <col min="3075" max="3076" width="13.42578125" style="51" customWidth="1"/>
    <col min="3077" max="3077" width="13.5703125" style="51" customWidth="1"/>
    <col min="3078" max="3078" width="13.28515625" style="51" customWidth="1"/>
    <col min="3079" max="3079" width="12.7109375" style="51" customWidth="1"/>
    <col min="3080" max="3328" width="9.140625" style="51"/>
    <col min="3329" max="3329" width="4" style="51" customWidth="1"/>
    <col min="3330" max="3330" width="37.7109375" style="51" customWidth="1"/>
    <col min="3331" max="3332" width="13.42578125" style="51" customWidth="1"/>
    <col min="3333" max="3333" width="13.5703125" style="51" customWidth="1"/>
    <col min="3334" max="3334" width="13.28515625" style="51" customWidth="1"/>
    <col min="3335" max="3335" width="12.7109375" style="51" customWidth="1"/>
    <col min="3336" max="3584" width="9.140625" style="51"/>
    <col min="3585" max="3585" width="4" style="51" customWidth="1"/>
    <col min="3586" max="3586" width="37.7109375" style="51" customWidth="1"/>
    <col min="3587" max="3588" width="13.42578125" style="51" customWidth="1"/>
    <col min="3589" max="3589" width="13.5703125" style="51" customWidth="1"/>
    <col min="3590" max="3590" width="13.28515625" style="51" customWidth="1"/>
    <col min="3591" max="3591" width="12.7109375" style="51" customWidth="1"/>
    <col min="3592" max="3840" width="9.140625" style="51"/>
    <col min="3841" max="3841" width="4" style="51" customWidth="1"/>
    <col min="3842" max="3842" width="37.7109375" style="51" customWidth="1"/>
    <col min="3843" max="3844" width="13.42578125" style="51" customWidth="1"/>
    <col min="3845" max="3845" width="13.5703125" style="51" customWidth="1"/>
    <col min="3846" max="3846" width="13.28515625" style="51" customWidth="1"/>
    <col min="3847" max="3847" width="12.7109375" style="51" customWidth="1"/>
    <col min="3848" max="4096" width="9.140625" style="51"/>
    <col min="4097" max="4097" width="4" style="51" customWidth="1"/>
    <col min="4098" max="4098" width="37.7109375" style="51" customWidth="1"/>
    <col min="4099" max="4100" width="13.42578125" style="51" customWidth="1"/>
    <col min="4101" max="4101" width="13.5703125" style="51" customWidth="1"/>
    <col min="4102" max="4102" width="13.28515625" style="51" customWidth="1"/>
    <col min="4103" max="4103" width="12.7109375" style="51" customWidth="1"/>
    <col min="4104" max="4352" width="9.140625" style="51"/>
    <col min="4353" max="4353" width="4" style="51" customWidth="1"/>
    <col min="4354" max="4354" width="37.7109375" style="51" customWidth="1"/>
    <col min="4355" max="4356" width="13.42578125" style="51" customWidth="1"/>
    <col min="4357" max="4357" width="13.5703125" style="51" customWidth="1"/>
    <col min="4358" max="4358" width="13.28515625" style="51" customWidth="1"/>
    <col min="4359" max="4359" width="12.7109375" style="51" customWidth="1"/>
    <col min="4360" max="4608" width="9.140625" style="51"/>
    <col min="4609" max="4609" width="4" style="51" customWidth="1"/>
    <col min="4610" max="4610" width="37.7109375" style="51" customWidth="1"/>
    <col min="4611" max="4612" width="13.42578125" style="51" customWidth="1"/>
    <col min="4613" max="4613" width="13.5703125" style="51" customWidth="1"/>
    <col min="4614" max="4614" width="13.28515625" style="51" customWidth="1"/>
    <col min="4615" max="4615" width="12.7109375" style="51" customWidth="1"/>
    <col min="4616" max="4864" width="9.140625" style="51"/>
    <col min="4865" max="4865" width="4" style="51" customWidth="1"/>
    <col min="4866" max="4866" width="37.7109375" style="51" customWidth="1"/>
    <col min="4867" max="4868" width="13.42578125" style="51" customWidth="1"/>
    <col min="4869" max="4869" width="13.5703125" style="51" customWidth="1"/>
    <col min="4870" max="4870" width="13.28515625" style="51" customWidth="1"/>
    <col min="4871" max="4871" width="12.7109375" style="51" customWidth="1"/>
    <col min="4872" max="5120" width="9.140625" style="51"/>
    <col min="5121" max="5121" width="4" style="51" customWidth="1"/>
    <col min="5122" max="5122" width="37.7109375" style="51" customWidth="1"/>
    <col min="5123" max="5124" width="13.42578125" style="51" customWidth="1"/>
    <col min="5125" max="5125" width="13.5703125" style="51" customWidth="1"/>
    <col min="5126" max="5126" width="13.28515625" style="51" customWidth="1"/>
    <col min="5127" max="5127" width="12.7109375" style="51" customWidth="1"/>
    <col min="5128" max="5376" width="9.140625" style="51"/>
    <col min="5377" max="5377" width="4" style="51" customWidth="1"/>
    <col min="5378" max="5378" width="37.7109375" style="51" customWidth="1"/>
    <col min="5379" max="5380" width="13.42578125" style="51" customWidth="1"/>
    <col min="5381" max="5381" width="13.5703125" style="51" customWidth="1"/>
    <col min="5382" max="5382" width="13.28515625" style="51" customWidth="1"/>
    <col min="5383" max="5383" width="12.7109375" style="51" customWidth="1"/>
    <col min="5384" max="5632" width="9.140625" style="51"/>
    <col min="5633" max="5633" width="4" style="51" customWidth="1"/>
    <col min="5634" max="5634" width="37.7109375" style="51" customWidth="1"/>
    <col min="5635" max="5636" width="13.42578125" style="51" customWidth="1"/>
    <col min="5637" max="5637" width="13.5703125" style="51" customWidth="1"/>
    <col min="5638" max="5638" width="13.28515625" style="51" customWidth="1"/>
    <col min="5639" max="5639" width="12.7109375" style="51" customWidth="1"/>
    <col min="5640" max="5888" width="9.140625" style="51"/>
    <col min="5889" max="5889" width="4" style="51" customWidth="1"/>
    <col min="5890" max="5890" width="37.7109375" style="51" customWidth="1"/>
    <col min="5891" max="5892" width="13.42578125" style="51" customWidth="1"/>
    <col min="5893" max="5893" width="13.5703125" style="51" customWidth="1"/>
    <col min="5894" max="5894" width="13.28515625" style="51" customWidth="1"/>
    <col min="5895" max="5895" width="12.7109375" style="51" customWidth="1"/>
    <col min="5896" max="6144" width="9.140625" style="51"/>
    <col min="6145" max="6145" width="4" style="51" customWidth="1"/>
    <col min="6146" max="6146" width="37.7109375" style="51" customWidth="1"/>
    <col min="6147" max="6148" width="13.42578125" style="51" customWidth="1"/>
    <col min="6149" max="6149" width="13.5703125" style="51" customWidth="1"/>
    <col min="6150" max="6150" width="13.28515625" style="51" customWidth="1"/>
    <col min="6151" max="6151" width="12.7109375" style="51" customWidth="1"/>
    <col min="6152" max="6400" width="9.140625" style="51"/>
    <col min="6401" max="6401" width="4" style="51" customWidth="1"/>
    <col min="6402" max="6402" width="37.7109375" style="51" customWidth="1"/>
    <col min="6403" max="6404" width="13.42578125" style="51" customWidth="1"/>
    <col min="6405" max="6405" width="13.5703125" style="51" customWidth="1"/>
    <col min="6406" max="6406" width="13.28515625" style="51" customWidth="1"/>
    <col min="6407" max="6407" width="12.7109375" style="51" customWidth="1"/>
    <col min="6408" max="6656" width="9.140625" style="51"/>
    <col min="6657" max="6657" width="4" style="51" customWidth="1"/>
    <col min="6658" max="6658" width="37.7109375" style="51" customWidth="1"/>
    <col min="6659" max="6660" width="13.42578125" style="51" customWidth="1"/>
    <col min="6661" max="6661" width="13.5703125" style="51" customWidth="1"/>
    <col min="6662" max="6662" width="13.28515625" style="51" customWidth="1"/>
    <col min="6663" max="6663" width="12.7109375" style="51" customWidth="1"/>
    <col min="6664" max="6912" width="9.140625" style="51"/>
    <col min="6913" max="6913" width="4" style="51" customWidth="1"/>
    <col min="6914" max="6914" width="37.7109375" style="51" customWidth="1"/>
    <col min="6915" max="6916" width="13.42578125" style="51" customWidth="1"/>
    <col min="6917" max="6917" width="13.5703125" style="51" customWidth="1"/>
    <col min="6918" max="6918" width="13.28515625" style="51" customWidth="1"/>
    <col min="6919" max="6919" width="12.7109375" style="51" customWidth="1"/>
    <col min="6920" max="7168" width="9.140625" style="51"/>
    <col min="7169" max="7169" width="4" style="51" customWidth="1"/>
    <col min="7170" max="7170" width="37.7109375" style="51" customWidth="1"/>
    <col min="7171" max="7172" width="13.42578125" style="51" customWidth="1"/>
    <col min="7173" max="7173" width="13.5703125" style="51" customWidth="1"/>
    <col min="7174" max="7174" width="13.28515625" style="51" customWidth="1"/>
    <col min="7175" max="7175" width="12.7109375" style="51" customWidth="1"/>
    <col min="7176" max="7424" width="9.140625" style="51"/>
    <col min="7425" max="7425" width="4" style="51" customWidth="1"/>
    <col min="7426" max="7426" width="37.7109375" style="51" customWidth="1"/>
    <col min="7427" max="7428" width="13.42578125" style="51" customWidth="1"/>
    <col min="7429" max="7429" width="13.5703125" style="51" customWidth="1"/>
    <col min="7430" max="7430" width="13.28515625" style="51" customWidth="1"/>
    <col min="7431" max="7431" width="12.7109375" style="51" customWidth="1"/>
    <col min="7432" max="7680" width="9.140625" style="51"/>
    <col min="7681" max="7681" width="4" style="51" customWidth="1"/>
    <col min="7682" max="7682" width="37.7109375" style="51" customWidth="1"/>
    <col min="7683" max="7684" width="13.42578125" style="51" customWidth="1"/>
    <col min="7685" max="7685" width="13.5703125" style="51" customWidth="1"/>
    <col min="7686" max="7686" width="13.28515625" style="51" customWidth="1"/>
    <col min="7687" max="7687" width="12.7109375" style="51" customWidth="1"/>
    <col min="7688" max="7936" width="9.140625" style="51"/>
    <col min="7937" max="7937" width="4" style="51" customWidth="1"/>
    <col min="7938" max="7938" width="37.7109375" style="51" customWidth="1"/>
    <col min="7939" max="7940" width="13.42578125" style="51" customWidth="1"/>
    <col min="7941" max="7941" width="13.5703125" style="51" customWidth="1"/>
    <col min="7942" max="7942" width="13.28515625" style="51" customWidth="1"/>
    <col min="7943" max="7943" width="12.7109375" style="51" customWidth="1"/>
    <col min="7944" max="8192" width="9.140625" style="51"/>
    <col min="8193" max="8193" width="4" style="51" customWidth="1"/>
    <col min="8194" max="8194" width="37.7109375" style="51" customWidth="1"/>
    <col min="8195" max="8196" width="13.42578125" style="51" customWidth="1"/>
    <col min="8197" max="8197" width="13.5703125" style="51" customWidth="1"/>
    <col min="8198" max="8198" width="13.28515625" style="51" customWidth="1"/>
    <col min="8199" max="8199" width="12.7109375" style="51" customWidth="1"/>
    <col min="8200" max="8448" width="9.140625" style="51"/>
    <col min="8449" max="8449" width="4" style="51" customWidth="1"/>
    <col min="8450" max="8450" width="37.7109375" style="51" customWidth="1"/>
    <col min="8451" max="8452" width="13.42578125" style="51" customWidth="1"/>
    <col min="8453" max="8453" width="13.5703125" style="51" customWidth="1"/>
    <col min="8454" max="8454" width="13.28515625" style="51" customWidth="1"/>
    <col min="8455" max="8455" width="12.7109375" style="51" customWidth="1"/>
    <col min="8456" max="8704" width="9.140625" style="51"/>
    <col min="8705" max="8705" width="4" style="51" customWidth="1"/>
    <col min="8706" max="8706" width="37.7109375" style="51" customWidth="1"/>
    <col min="8707" max="8708" width="13.42578125" style="51" customWidth="1"/>
    <col min="8709" max="8709" width="13.5703125" style="51" customWidth="1"/>
    <col min="8710" max="8710" width="13.28515625" style="51" customWidth="1"/>
    <col min="8711" max="8711" width="12.7109375" style="51" customWidth="1"/>
    <col min="8712" max="8960" width="9.140625" style="51"/>
    <col min="8961" max="8961" width="4" style="51" customWidth="1"/>
    <col min="8962" max="8962" width="37.7109375" style="51" customWidth="1"/>
    <col min="8963" max="8964" width="13.42578125" style="51" customWidth="1"/>
    <col min="8965" max="8965" width="13.5703125" style="51" customWidth="1"/>
    <col min="8966" max="8966" width="13.28515625" style="51" customWidth="1"/>
    <col min="8967" max="8967" width="12.7109375" style="51" customWidth="1"/>
    <col min="8968" max="9216" width="9.140625" style="51"/>
    <col min="9217" max="9217" width="4" style="51" customWidth="1"/>
    <col min="9218" max="9218" width="37.7109375" style="51" customWidth="1"/>
    <col min="9219" max="9220" width="13.42578125" style="51" customWidth="1"/>
    <col min="9221" max="9221" width="13.5703125" style="51" customWidth="1"/>
    <col min="9222" max="9222" width="13.28515625" style="51" customWidth="1"/>
    <col min="9223" max="9223" width="12.7109375" style="51" customWidth="1"/>
    <col min="9224" max="9472" width="9.140625" style="51"/>
    <col min="9473" max="9473" width="4" style="51" customWidth="1"/>
    <col min="9474" max="9474" width="37.7109375" style="51" customWidth="1"/>
    <col min="9475" max="9476" width="13.42578125" style="51" customWidth="1"/>
    <col min="9477" max="9477" width="13.5703125" style="51" customWidth="1"/>
    <col min="9478" max="9478" width="13.28515625" style="51" customWidth="1"/>
    <col min="9479" max="9479" width="12.7109375" style="51" customWidth="1"/>
    <col min="9480" max="9728" width="9.140625" style="51"/>
    <col min="9729" max="9729" width="4" style="51" customWidth="1"/>
    <col min="9730" max="9730" width="37.7109375" style="51" customWidth="1"/>
    <col min="9731" max="9732" width="13.42578125" style="51" customWidth="1"/>
    <col min="9733" max="9733" width="13.5703125" style="51" customWidth="1"/>
    <col min="9734" max="9734" width="13.28515625" style="51" customWidth="1"/>
    <col min="9735" max="9735" width="12.7109375" style="51" customWidth="1"/>
    <col min="9736" max="9984" width="9.140625" style="51"/>
    <col min="9985" max="9985" width="4" style="51" customWidth="1"/>
    <col min="9986" max="9986" width="37.7109375" style="51" customWidth="1"/>
    <col min="9987" max="9988" width="13.42578125" style="51" customWidth="1"/>
    <col min="9989" max="9989" width="13.5703125" style="51" customWidth="1"/>
    <col min="9990" max="9990" width="13.28515625" style="51" customWidth="1"/>
    <col min="9991" max="9991" width="12.7109375" style="51" customWidth="1"/>
    <col min="9992" max="10240" width="9.140625" style="51"/>
    <col min="10241" max="10241" width="4" style="51" customWidth="1"/>
    <col min="10242" max="10242" width="37.7109375" style="51" customWidth="1"/>
    <col min="10243" max="10244" width="13.42578125" style="51" customWidth="1"/>
    <col min="10245" max="10245" width="13.5703125" style="51" customWidth="1"/>
    <col min="10246" max="10246" width="13.28515625" style="51" customWidth="1"/>
    <col min="10247" max="10247" width="12.7109375" style="51" customWidth="1"/>
    <col min="10248" max="10496" width="9.140625" style="51"/>
    <col min="10497" max="10497" width="4" style="51" customWidth="1"/>
    <col min="10498" max="10498" width="37.7109375" style="51" customWidth="1"/>
    <col min="10499" max="10500" width="13.42578125" style="51" customWidth="1"/>
    <col min="10501" max="10501" width="13.5703125" style="51" customWidth="1"/>
    <col min="10502" max="10502" width="13.28515625" style="51" customWidth="1"/>
    <col min="10503" max="10503" width="12.7109375" style="51" customWidth="1"/>
    <col min="10504" max="10752" width="9.140625" style="51"/>
    <col min="10753" max="10753" width="4" style="51" customWidth="1"/>
    <col min="10754" max="10754" width="37.7109375" style="51" customWidth="1"/>
    <col min="10755" max="10756" width="13.42578125" style="51" customWidth="1"/>
    <col min="10757" max="10757" width="13.5703125" style="51" customWidth="1"/>
    <col min="10758" max="10758" width="13.28515625" style="51" customWidth="1"/>
    <col min="10759" max="10759" width="12.7109375" style="51" customWidth="1"/>
    <col min="10760" max="11008" width="9.140625" style="51"/>
    <col min="11009" max="11009" width="4" style="51" customWidth="1"/>
    <col min="11010" max="11010" width="37.7109375" style="51" customWidth="1"/>
    <col min="11011" max="11012" width="13.42578125" style="51" customWidth="1"/>
    <col min="11013" max="11013" width="13.5703125" style="51" customWidth="1"/>
    <col min="11014" max="11014" width="13.28515625" style="51" customWidth="1"/>
    <col min="11015" max="11015" width="12.7109375" style="51" customWidth="1"/>
    <col min="11016" max="11264" width="9.140625" style="51"/>
    <col min="11265" max="11265" width="4" style="51" customWidth="1"/>
    <col min="11266" max="11266" width="37.7109375" style="51" customWidth="1"/>
    <col min="11267" max="11268" width="13.42578125" style="51" customWidth="1"/>
    <col min="11269" max="11269" width="13.5703125" style="51" customWidth="1"/>
    <col min="11270" max="11270" width="13.28515625" style="51" customWidth="1"/>
    <col min="11271" max="11271" width="12.7109375" style="51" customWidth="1"/>
    <col min="11272" max="11520" width="9.140625" style="51"/>
    <col min="11521" max="11521" width="4" style="51" customWidth="1"/>
    <col min="11522" max="11522" width="37.7109375" style="51" customWidth="1"/>
    <col min="11523" max="11524" width="13.42578125" style="51" customWidth="1"/>
    <col min="11525" max="11525" width="13.5703125" style="51" customWidth="1"/>
    <col min="11526" max="11526" width="13.28515625" style="51" customWidth="1"/>
    <col min="11527" max="11527" width="12.7109375" style="51" customWidth="1"/>
    <col min="11528" max="11776" width="9.140625" style="51"/>
    <col min="11777" max="11777" width="4" style="51" customWidth="1"/>
    <col min="11778" max="11778" width="37.7109375" style="51" customWidth="1"/>
    <col min="11779" max="11780" width="13.42578125" style="51" customWidth="1"/>
    <col min="11781" max="11781" width="13.5703125" style="51" customWidth="1"/>
    <col min="11782" max="11782" width="13.28515625" style="51" customWidth="1"/>
    <col min="11783" max="11783" width="12.7109375" style="51" customWidth="1"/>
    <col min="11784" max="12032" width="9.140625" style="51"/>
    <col min="12033" max="12033" width="4" style="51" customWidth="1"/>
    <col min="12034" max="12034" width="37.7109375" style="51" customWidth="1"/>
    <col min="12035" max="12036" width="13.42578125" style="51" customWidth="1"/>
    <col min="12037" max="12037" width="13.5703125" style="51" customWidth="1"/>
    <col min="12038" max="12038" width="13.28515625" style="51" customWidth="1"/>
    <col min="12039" max="12039" width="12.7109375" style="51" customWidth="1"/>
    <col min="12040" max="12288" width="9.140625" style="51"/>
    <col min="12289" max="12289" width="4" style="51" customWidth="1"/>
    <col min="12290" max="12290" width="37.7109375" style="51" customWidth="1"/>
    <col min="12291" max="12292" width="13.42578125" style="51" customWidth="1"/>
    <col min="12293" max="12293" width="13.5703125" style="51" customWidth="1"/>
    <col min="12294" max="12294" width="13.28515625" style="51" customWidth="1"/>
    <col min="12295" max="12295" width="12.7109375" style="51" customWidth="1"/>
    <col min="12296" max="12544" width="9.140625" style="51"/>
    <col min="12545" max="12545" width="4" style="51" customWidth="1"/>
    <col min="12546" max="12546" width="37.7109375" style="51" customWidth="1"/>
    <col min="12547" max="12548" width="13.42578125" style="51" customWidth="1"/>
    <col min="12549" max="12549" width="13.5703125" style="51" customWidth="1"/>
    <col min="12550" max="12550" width="13.28515625" style="51" customWidth="1"/>
    <col min="12551" max="12551" width="12.7109375" style="51" customWidth="1"/>
    <col min="12552" max="12800" width="9.140625" style="51"/>
    <col min="12801" max="12801" width="4" style="51" customWidth="1"/>
    <col min="12802" max="12802" width="37.7109375" style="51" customWidth="1"/>
    <col min="12803" max="12804" width="13.42578125" style="51" customWidth="1"/>
    <col min="12805" max="12805" width="13.5703125" style="51" customWidth="1"/>
    <col min="12806" max="12806" width="13.28515625" style="51" customWidth="1"/>
    <col min="12807" max="12807" width="12.7109375" style="51" customWidth="1"/>
    <col min="12808" max="13056" width="9.140625" style="51"/>
    <col min="13057" max="13057" width="4" style="51" customWidth="1"/>
    <col min="13058" max="13058" width="37.7109375" style="51" customWidth="1"/>
    <col min="13059" max="13060" width="13.42578125" style="51" customWidth="1"/>
    <col min="13061" max="13061" width="13.5703125" style="51" customWidth="1"/>
    <col min="13062" max="13062" width="13.28515625" style="51" customWidth="1"/>
    <col min="13063" max="13063" width="12.7109375" style="51" customWidth="1"/>
    <col min="13064" max="13312" width="9.140625" style="51"/>
    <col min="13313" max="13313" width="4" style="51" customWidth="1"/>
    <col min="13314" max="13314" width="37.7109375" style="51" customWidth="1"/>
    <col min="13315" max="13316" width="13.42578125" style="51" customWidth="1"/>
    <col min="13317" max="13317" width="13.5703125" style="51" customWidth="1"/>
    <col min="13318" max="13318" width="13.28515625" style="51" customWidth="1"/>
    <col min="13319" max="13319" width="12.7109375" style="51" customWidth="1"/>
    <col min="13320" max="13568" width="9.140625" style="51"/>
    <col min="13569" max="13569" width="4" style="51" customWidth="1"/>
    <col min="13570" max="13570" width="37.7109375" style="51" customWidth="1"/>
    <col min="13571" max="13572" width="13.42578125" style="51" customWidth="1"/>
    <col min="13573" max="13573" width="13.5703125" style="51" customWidth="1"/>
    <col min="13574" max="13574" width="13.28515625" style="51" customWidth="1"/>
    <col min="13575" max="13575" width="12.7109375" style="51" customWidth="1"/>
    <col min="13576" max="13824" width="9.140625" style="51"/>
    <col min="13825" max="13825" width="4" style="51" customWidth="1"/>
    <col min="13826" max="13826" width="37.7109375" style="51" customWidth="1"/>
    <col min="13827" max="13828" width="13.42578125" style="51" customWidth="1"/>
    <col min="13829" max="13829" width="13.5703125" style="51" customWidth="1"/>
    <col min="13830" max="13830" width="13.28515625" style="51" customWidth="1"/>
    <col min="13831" max="13831" width="12.7109375" style="51" customWidth="1"/>
    <col min="13832" max="14080" width="9.140625" style="51"/>
    <col min="14081" max="14081" width="4" style="51" customWidth="1"/>
    <col min="14082" max="14082" width="37.7109375" style="51" customWidth="1"/>
    <col min="14083" max="14084" width="13.42578125" style="51" customWidth="1"/>
    <col min="14085" max="14085" width="13.5703125" style="51" customWidth="1"/>
    <col min="14086" max="14086" width="13.28515625" style="51" customWidth="1"/>
    <col min="14087" max="14087" width="12.7109375" style="51" customWidth="1"/>
    <col min="14088" max="14336" width="9.140625" style="51"/>
    <col min="14337" max="14337" width="4" style="51" customWidth="1"/>
    <col min="14338" max="14338" width="37.7109375" style="51" customWidth="1"/>
    <col min="14339" max="14340" width="13.42578125" style="51" customWidth="1"/>
    <col min="14341" max="14341" width="13.5703125" style="51" customWidth="1"/>
    <col min="14342" max="14342" width="13.28515625" style="51" customWidth="1"/>
    <col min="14343" max="14343" width="12.7109375" style="51" customWidth="1"/>
    <col min="14344" max="14592" width="9.140625" style="51"/>
    <col min="14593" max="14593" width="4" style="51" customWidth="1"/>
    <col min="14594" max="14594" width="37.7109375" style="51" customWidth="1"/>
    <col min="14595" max="14596" width="13.42578125" style="51" customWidth="1"/>
    <col min="14597" max="14597" width="13.5703125" style="51" customWidth="1"/>
    <col min="14598" max="14598" width="13.28515625" style="51" customWidth="1"/>
    <col min="14599" max="14599" width="12.7109375" style="51" customWidth="1"/>
    <col min="14600" max="14848" width="9.140625" style="51"/>
    <col min="14849" max="14849" width="4" style="51" customWidth="1"/>
    <col min="14850" max="14850" width="37.7109375" style="51" customWidth="1"/>
    <col min="14851" max="14852" width="13.42578125" style="51" customWidth="1"/>
    <col min="14853" max="14853" width="13.5703125" style="51" customWidth="1"/>
    <col min="14854" max="14854" width="13.28515625" style="51" customWidth="1"/>
    <col min="14855" max="14855" width="12.7109375" style="51" customWidth="1"/>
    <col min="14856" max="15104" width="9.140625" style="51"/>
    <col min="15105" max="15105" width="4" style="51" customWidth="1"/>
    <col min="15106" max="15106" width="37.7109375" style="51" customWidth="1"/>
    <col min="15107" max="15108" width="13.42578125" style="51" customWidth="1"/>
    <col min="15109" max="15109" width="13.5703125" style="51" customWidth="1"/>
    <col min="15110" max="15110" width="13.28515625" style="51" customWidth="1"/>
    <col min="15111" max="15111" width="12.7109375" style="51" customWidth="1"/>
    <col min="15112" max="15360" width="9.140625" style="51"/>
    <col min="15361" max="15361" width="4" style="51" customWidth="1"/>
    <col min="15362" max="15362" width="37.7109375" style="51" customWidth="1"/>
    <col min="15363" max="15364" width="13.42578125" style="51" customWidth="1"/>
    <col min="15365" max="15365" width="13.5703125" style="51" customWidth="1"/>
    <col min="15366" max="15366" width="13.28515625" style="51" customWidth="1"/>
    <col min="15367" max="15367" width="12.7109375" style="51" customWidth="1"/>
    <col min="15368" max="15616" width="9.140625" style="51"/>
    <col min="15617" max="15617" width="4" style="51" customWidth="1"/>
    <col min="15618" max="15618" width="37.7109375" style="51" customWidth="1"/>
    <col min="15619" max="15620" width="13.42578125" style="51" customWidth="1"/>
    <col min="15621" max="15621" width="13.5703125" style="51" customWidth="1"/>
    <col min="15622" max="15622" width="13.28515625" style="51" customWidth="1"/>
    <col min="15623" max="15623" width="12.7109375" style="51" customWidth="1"/>
    <col min="15624" max="15872" width="9.140625" style="51"/>
    <col min="15873" max="15873" width="4" style="51" customWidth="1"/>
    <col min="15874" max="15874" width="37.7109375" style="51" customWidth="1"/>
    <col min="15875" max="15876" width="13.42578125" style="51" customWidth="1"/>
    <col min="15877" max="15877" width="13.5703125" style="51" customWidth="1"/>
    <col min="15878" max="15878" width="13.28515625" style="51" customWidth="1"/>
    <col min="15879" max="15879" width="12.7109375" style="51" customWidth="1"/>
    <col min="15880" max="16128" width="9.140625" style="51"/>
    <col min="16129" max="16129" width="4" style="51" customWidth="1"/>
    <col min="16130" max="16130" width="37.7109375" style="51" customWidth="1"/>
    <col min="16131" max="16132" width="13.42578125" style="51" customWidth="1"/>
    <col min="16133" max="16133" width="13.5703125" style="51" customWidth="1"/>
    <col min="16134" max="16134" width="13.28515625" style="51" customWidth="1"/>
    <col min="16135" max="16135" width="12.7109375" style="51" customWidth="1"/>
    <col min="16136" max="16384" width="9.140625" style="51"/>
  </cols>
  <sheetData>
    <row r="2" spans="1:7" x14ac:dyDescent="0.2">
      <c r="B2" s="62"/>
      <c r="C2" s="63" t="s">
        <v>37</v>
      </c>
      <c r="D2" s="63"/>
      <c r="E2" s="63"/>
      <c r="F2" s="63"/>
      <c r="G2" s="63"/>
    </row>
    <row r="3" spans="1:7" s="5" customFormat="1" x14ac:dyDescent="0.2">
      <c r="A3" s="51"/>
      <c r="B3" s="51"/>
      <c r="C3" s="63" t="s">
        <v>1</v>
      </c>
      <c r="D3" s="63"/>
      <c r="E3" s="63"/>
      <c r="F3" s="63"/>
      <c r="G3" s="63"/>
    </row>
    <row r="4" spans="1:7" x14ac:dyDescent="0.2">
      <c r="A4" s="63" t="s">
        <v>2</v>
      </c>
      <c r="B4" s="63"/>
      <c r="C4" s="63"/>
      <c r="D4" s="63"/>
      <c r="E4" s="63"/>
      <c r="F4" s="63"/>
      <c r="G4" s="63"/>
    </row>
    <row r="5" spans="1:7" x14ac:dyDescent="0.2">
      <c r="A5" s="63" t="s">
        <v>60</v>
      </c>
      <c r="B5" s="63"/>
      <c r="C5" s="63"/>
      <c r="D5" s="63"/>
      <c r="E5" s="63"/>
      <c r="F5" s="63"/>
      <c r="G5" s="63"/>
    </row>
    <row r="6" spans="1:7" ht="46.5" customHeight="1" x14ac:dyDescent="0.2">
      <c r="A6" s="7" t="s">
        <v>38</v>
      </c>
      <c r="B6" s="7"/>
      <c r="C6" s="7"/>
      <c r="D6" s="7"/>
      <c r="E6" s="7"/>
      <c r="F6" s="7"/>
      <c r="G6" s="7"/>
    </row>
    <row r="7" spans="1:7" ht="18" customHeight="1" x14ac:dyDescent="0.2">
      <c r="C7" s="64" t="s">
        <v>33</v>
      </c>
      <c r="D7" s="65"/>
    </row>
    <row r="8" spans="1:7" ht="19.5" customHeight="1" x14ac:dyDescent="0.2">
      <c r="A8" s="66" t="s">
        <v>3</v>
      </c>
      <c r="B8" s="67" t="s">
        <v>39</v>
      </c>
      <c r="C8" s="67" t="s">
        <v>40</v>
      </c>
      <c r="D8" s="67" t="s">
        <v>41</v>
      </c>
      <c r="E8" s="68" t="s">
        <v>65</v>
      </c>
      <c r="F8" s="69"/>
      <c r="G8" s="70"/>
    </row>
    <row r="9" spans="1:7" ht="41.25" customHeight="1" x14ac:dyDescent="0.2">
      <c r="A9" s="71"/>
      <c r="B9" s="72"/>
      <c r="C9" s="72"/>
      <c r="D9" s="73"/>
      <c r="E9" s="74" t="s">
        <v>42</v>
      </c>
      <c r="F9" s="75" t="s">
        <v>10</v>
      </c>
      <c r="G9" s="11" t="s">
        <v>11</v>
      </c>
    </row>
    <row r="10" spans="1:7" ht="28.5" customHeight="1" x14ac:dyDescent="0.2">
      <c r="A10" s="76">
        <v>1</v>
      </c>
      <c r="B10" s="77" t="s">
        <v>43</v>
      </c>
      <c r="C10" s="78">
        <v>266274.3</v>
      </c>
      <c r="D10" s="78">
        <v>260442.9</v>
      </c>
      <c r="E10" s="78">
        <v>154439.1</v>
      </c>
      <c r="F10" s="79">
        <v>142485.70000000001</v>
      </c>
      <c r="G10" s="52">
        <f>F10/E10*100</f>
        <v>92.260120655973793</v>
      </c>
    </row>
    <row r="11" spans="1:7" ht="49.5" customHeight="1" x14ac:dyDescent="0.2">
      <c r="A11" s="76">
        <v>2</v>
      </c>
      <c r="B11" s="80" t="s">
        <v>44</v>
      </c>
      <c r="C11" s="81">
        <v>337253.9</v>
      </c>
      <c r="D11" s="81">
        <v>338214.6</v>
      </c>
      <c r="E11" s="81">
        <v>202940.4</v>
      </c>
      <c r="F11" s="79">
        <v>169153.7</v>
      </c>
      <c r="G11" s="52">
        <f>F11/E11*100</f>
        <v>83.351417460495796</v>
      </c>
    </row>
    <row r="12" spans="1:7" ht="24.75" customHeight="1" x14ac:dyDescent="0.2">
      <c r="A12" s="82">
        <v>3</v>
      </c>
      <c r="B12" s="80" t="s">
        <v>45</v>
      </c>
      <c r="C12" s="56">
        <f>C13+C14+C15</f>
        <v>81549.2</v>
      </c>
      <c r="D12" s="56">
        <f>D13+D14+D15</f>
        <v>103585.40000000001</v>
      </c>
      <c r="E12" s="56">
        <f>E13+E14+E15</f>
        <v>67823.100000000006</v>
      </c>
      <c r="F12" s="56">
        <f>F13+F14+F15</f>
        <v>32341</v>
      </c>
      <c r="G12" s="52">
        <f>F12/E12*100</f>
        <v>47.684343534872333</v>
      </c>
    </row>
    <row r="13" spans="1:7" ht="24.75" customHeight="1" x14ac:dyDescent="0.2">
      <c r="A13" s="83"/>
      <c r="B13" s="80" t="s">
        <v>46</v>
      </c>
      <c r="C13" s="78">
        <v>12764.1</v>
      </c>
      <c r="D13" s="78">
        <v>12764.1</v>
      </c>
      <c r="E13" s="78">
        <v>9573.1</v>
      </c>
      <c r="F13" s="79">
        <v>7915.3</v>
      </c>
      <c r="G13" s="52">
        <f>F13/E13*100</f>
        <v>82.682725553895807</v>
      </c>
    </row>
    <row r="14" spans="1:7" ht="24.75" customHeight="1" x14ac:dyDescent="0.2">
      <c r="A14" s="83"/>
      <c r="B14" s="80" t="s">
        <v>47</v>
      </c>
      <c r="C14" s="78">
        <v>57785.1</v>
      </c>
      <c r="D14" s="78">
        <v>81757</v>
      </c>
      <c r="E14" s="78">
        <v>50000</v>
      </c>
      <c r="F14" s="79">
        <v>21580.3</v>
      </c>
      <c r="G14" s="52">
        <f t="shared" ref="G14:G22" si="0">F14/E14*100</f>
        <v>43.160600000000002</v>
      </c>
    </row>
    <row r="15" spans="1:7" ht="21" customHeight="1" x14ac:dyDescent="0.2">
      <c r="A15" s="84"/>
      <c r="B15" s="80" t="s">
        <v>48</v>
      </c>
      <c r="C15" s="78">
        <v>11000</v>
      </c>
      <c r="D15" s="78">
        <v>9064.2999999999993</v>
      </c>
      <c r="E15" s="78">
        <v>8250</v>
      </c>
      <c r="F15" s="79">
        <v>2845.4</v>
      </c>
      <c r="G15" s="52">
        <f t="shared" si="0"/>
        <v>34.489696969696972</v>
      </c>
    </row>
    <row r="16" spans="1:7" ht="29.25" customHeight="1" x14ac:dyDescent="0.2">
      <c r="A16" s="76">
        <v>4</v>
      </c>
      <c r="B16" s="85" t="s">
        <v>49</v>
      </c>
      <c r="C16" s="78">
        <v>280429.90000000002</v>
      </c>
      <c r="D16" s="78">
        <v>280429.90000000002</v>
      </c>
      <c r="E16" s="78">
        <f>179863.6-4776.3</f>
        <v>175087.30000000002</v>
      </c>
      <c r="F16" s="81">
        <v>155600.1</v>
      </c>
      <c r="G16" s="52">
        <f t="shared" si="0"/>
        <v>88.87000941815883</v>
      </c>
    </row>
    <row r="17" spans="1:7" ht="24.75" customHeight="1" x14ac:dyDescent="0.2">
      <c r="A17" s="76">
        <v>5</v>
      </c>
      <c r="B17" s="80" t="s">
        <v>50</v>
      </c>
      <c r="C17" s="78">
        <v>6000</v>
      </c>
      <c r="D17" s="78">
        <v>6000</v>
      </c>
      <c r="E17" s="78">
        <v>4500</v>
      </c>
      <c r="F17" s="81">
        <v>2724.5</v>
      </c>
      <c r="G17" s="52">
        <f t="shared" si="0"/>
        <v>60.544444444444444</v>
      </c>
    </row>
    <row r="18" spans="1:7" ht="34.5" customHeight="1" x14ac:dyDescent="0.2">
      <c r="A18" s="76">
        <v>6</v>
      </c>
      <c r="B18" s="80" t="s">
        <v>51</v>
      </c>
      <c r="C18" s="78">
        <v>30000</v>
      </c>
      <c r="D18" s="78">
        <v>318179</v>
      </c>
      <c r="E18" s="78">
        <v>318057.09999999998</v>
      </c>
      <c r="F18" s="81">
        <v>318175.59999999998</v>
      </c>
      <c r="G18" s="52">
        <f t="shared" si="0"/>
        <v>100.03725746100307</v>
      </c>
    </row>
    <row r="19" spans="1:7" ht="33.75" customHeight="1" x14ac:dyDescent="0.2">
      <c r="A19" s="76">
        <v>7</v>
      </c>
      <c r="B19" s="80" t="s">
        <v>52</v>
      </c>
      <c r="C19" s="78">
        <v>1880</v>
      </c>
      <c r="D19" s="78">
        <v>2230.1999999999998</v>
      </c>
      <c r="E19" s="78">
        <v>1500</v>
      </c>
      <c r="F19" s="81">
        <v>1447.7</v>
      </c>
      <c r="G19" s="52">
        <f t="shared" si="0"/>
        <v>96.513333333333335</v>
      </c>
    </row>
    <row r="20" spans="1:7" ht="36" customHeight="1" x14ac:dyDescent="0.2">
      <c r="A20" s="76">
        <v>8</v>
      </c>
      <c r="B20" s="80" t="s">
        <v>53</v>
      </c>
      <c r="C20" s="78">
        <v>5396.7</v>
      </c>
      <c r="D20" s="25">
        <v>5474.3</v>
      </c>
      <c r="E20" s="78">
        <v>4047.5</v>
      </c>
      <c r="F20" s="79">
        <v>3264.5</v>
      </c>
      <c r="G20" s="52">
        <f t="shared" si="0"/>
        <v>80.654725138974683</v>
      </c>
    </row>
    <row r="21" spans="1:7" ht="30" customHeight="1" x14ac:dyDescent="0.2">
      <c r="A21" s="76">
        <v>9</v>
      </c>
      <c r="B21" s="80" t="s">
        <v>54</v>
      </c>
      <c r="C21" s="78">
        <v>18040</v>
      </c>
      <c r="D21" s="78">
        <v>35413.199999999997</v>
      </c>
      <c r="E21" s="78">
        <v>24900.6</v>
      </c>
      <c r="F21" s="79">
        <v>24900.6</v>
      </c>
      <c r="G21" s="52">
        <f t="shared" si="0"/>
        <v>100</v>
      </c>
    </row>
    <row r="22" spans="1:7" ht="30" customHeight="1" x14ac:dyDescent="0.2">
      <c r="A22" s="76">
        <v>10</v>
      </c>
      <c r="B22" s="80" t="s">
        <v>55</v>
      </c>
      <c r="C22" s="78">
        <v>6840</v>
      </c>
      <c r="D22" s="78">
        <v>3329.1</v>
      </c>
      <c r="E22" s="78">
        <v>5130</v>
      </c>
      <c r="F22" s="79">
        <v>1585.5</v>
      </c>
      <c r="G22" s="52">
        <f t="shared" si="0"/>
        <v>30.906432748538009</v>
      </c>
    </row>
    <row r="23" spans="1:7" ht="30" customHeight="1" x14ac:dyDescent="0.2">
      <c r="A23" s="76">
        <v>11</v>
      </c>
      <c r="B23" s="80" t="s">
        <v>56</v>
      </c>
      <c r="C23" s="78">
        <v>56500</v>
      </c>
      <c r="D23" s="78">
        <v>50845.9</v>
      </c>
      <c r="E23" s="78">
        <v>42375</v>
      </c>
      <c r="F23" s="81">
        <v>23840.1</v>
      </c>
      <c r="G23" s="52">
        <f>F23/E23*100</f>
        <v>56.259823008849551</v>
      </c>
    </row>
    <row r="24" spans="1:7" ht="30" customHeight="1" x14ac:dyDescent="0.2">
      <c r="A24" s="76"/>
      <c r="B24" s="86" t="s">
        <v>57</v>
      </c>
      <c r="C24" s="87"/>
      <c r="D24" s="87">
        <v>4500</v>
      </c>
      <c r="E24" s="87">
        <v>4500</v>
      </c>
      <c r="F24" s="88">
        <v>3600</v>
      </c>
      <c r="G24" s="52">
        <f>F24/E24*100</f>
        <v>80</v>
      </c>
    </row>
    <row r="25" spans="1:7" ht="24.75" customHeight="1" x14ac:dyDescent="0.25">
      <c r="A25" s="76">
        <v>12</v>
      </c>
      <c r="B25" s="51" t="s">
        <v>58</v>
      </c>
      <c r="C25" s="89"/>
      <c r="D25" s="89">
        <v>15000</v>
      </c>
      <c r="E25" s="89">
        <v>15000</v>
      </c>
      <c r="F25" s="90">
        <v>12827.3</v>
      </c>
      <c r="G25" s="52">
        <f>F25/E25*100</f>
        <v>85.515333333333331</v>
      </c>
    </row>
    <row r="26" spans="1:7" ht="25.5" customHeight="1" x14ac:dyDescent="0.2">
      <c r="A26" s="17" t="s">
        <v>19</v>
      </c>
      <c r="B26" s="18"/>
      <c r="C26" s="56">
        <f>C10+C11+C12+C16+C17+C18+C19+C20+C21+C22+C23</f>
        <v>1090164</v>
      </c>
      <c r="D26" s="56">
        <f>D10+D11+D12+D16+D17+D18+D19+D20+D21+D22+D23+D24-K24-D25</f>
        <v>1393644.5</v>
      </c>
      <c r="E26" s="56">
        <f>E10+E11+E12+E16+E17+E18+E19+E20+E21+E22+E23</f>
        <v>1000800.1</v>
      </c>
      <c r="F26" s="56">
        <f>F10+F11+F12+F16+F17+F18+F19+F20+F21+F22+F23+F24-F25</f>
        <v>866291.69999999984</v>
      </c>
      <c r="G26" s="52">
        <f>F26/E26*100</f>
        <v>86.559913413278025</v>
      </c>
    </row>
    <row r="27" spans="1:7" ht="25.5" customHeight="1" x14ac:dyDescent="0.2">
      <c r="A27" s="91"/>
      <c r="B27" s="92"/>
    </row>
    <row r="28" spans="1:7" ht="15.75" customHeight="1" x14ac:dyDescent="0.2">
      <c r="A28" s="91"/>
      <c r="B28" s="92"/>
    </row>
    <row r="29" spans="1:7" ht="20.25" customHeight="1" x14ac:dyDescent="0.2">
      <c r="A29" s="61" t="s">
        <v>59</v>
      </c>
      <c r="B29" s="61"/>
      <c r="C29" s="61"/>
      <c r="D29" s="61"/>
      <c r="E29" s="61"/>
      <c r="F29" s="61"/>
      <c r="G29" s="61"/>
    </row>
  </sheetData>
  <mergeCells count="13">
    <mergeCell ref="A12:A15"/>
    <mergeCell ref="A26:B26"/>
    <mergeCell ref="A29:G29"/>
    <mergeCell ref="C2:G2"/>
    <mergeCell ref="C3:G3"/>
    <mergeCell ref="A4:G4"/>
    <mergeCell ref="A5:G5"/>
    <mergeCell ref="A6:G6"/>
    <mergeCell ref="A8:A9"/>
    <mergeCell ref="B8:B9"/>
    <mergeCell ref="C8:C9"/>
    <mergeCell ref="D8:D9"/>
    <mergeCell ref="E8:G8"/>
  </mergeCells>
  <pageMargins left="0.75" right="0.25" top="0.75" bottom="0.75" header="0.3" footer="0.3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եկ. 2020 9ամիս</vt:lpstr>
      <vt:lpstr>ծախս 2020 9 ամիս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2020-09-25T09:43:08Z</dcterms:created>
  <dcterms:modified xsi:type="dcterms:W3CDTF">2020-09-26T12:41:23Z</dcterms:modified>
</cp:coreProperties>
</file>