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tarekan hasv 2017ek" sheetId="1" r:id="rId1"/>
    <sheet name="2017-.2-gorc.dasi 2er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<sst xmlns="http://schemas.openxmlformats.org/spreadsheetml/2006/main" count="70" uniqueCount="59">
  <si>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</si>
  <si>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</si>
  <si>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</si>
  <si>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</si>
  <si>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</si>
  <si>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</si>
  <si>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</si>
  <si>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</si>
  <si>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</si>
  <si>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</si>
  <si>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</si>
  <si>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 ÐàÔÆ  Ð²ðÎ</t>
  </si>
  <si>
    <t>²¼¶²ÚÆÜ Üì²¶²ð²ÜÜºð</t>
  </si>
  <si>
    <t xml:space="preserve"> ì²ðÒ²ìÖ²ðÜºð </t>
  </si>
  <si>
    <t xml:space="preserve">îºÔ²Î²Ü   ìÖ²ð </t>
  </si>
  <si>
    <t xml:space="preserve"> ä²ÞîàÜ²Î²Ü  ¸ð²Ø²ÞÜàðÐÜºð</t>
  </si>
  <si>
    <t>º Î ²  Ø î ² î º ê ² Î Ü º ð À</t>
  </si>
  <si>
    <t xml:space="preserve"> </t>
  </si>
  <si>
    <t>î³ñ»Ï³Ý åÉ³Ý                /Ñ³½.¹ñ³Ù/</t>
  </si>
  <si>
    <t>ö³ëï³óÇ</t>
  </si>
  <si>
    <t>Î³ï.%</t>
  </si>
  <si>
    <t>Ð³í»Éí³Í  2</t>
  </si>
  <si>
    <t>ԱՅԼ  ԵԿԱՄՈՒՏՆԵՐ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</si>
  <si>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</si>
  <si>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</si>
  <si>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</si>
  <si>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</si>
  <si>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</si>
  <si>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</si>
  <si>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î³ñ»Ï³Ý ×ßïí³Í åÉ³Ý</t>
  </si>
  <si>
    <t>ÀÜ¸²ØºÜÀ</t>
  </si>
  <si>
    <t>Ï³åÇï³É ¹ñ³Ù³ßÝáñÑ</t>
  </si>
  <si>
    <t>Ընդամենը եկ առանց տարեսկզբի մնացորդի և օտարման</t>
  </si>
  <si>
    <t>2017թ</t>
  </si>
  <si>
    <t xml:space="preserve">î³ñ»Ï³Ý Ü³Ë³ï»ëí³Í Í³Ëë             /Ñ³½.¹ñ³Ù/                    </t>
  </si>
  <si>
    <t xml:space="preserve">ՏԵՂԱԿԱՆ ԻՆՔՆԱԿԱՌԱՎԱՐՄԱՆ </t>
  </si>
  <si>
    <t xml:space="preserve">ÀÜ¸Ð²Üàôð ´ÜàôÚÂÆ Ð²Üð²ÚÆÜ Ì²è²ÚàôÂÚàôÜ </t>
  </si>
  <si>
    <t xml:space="preserve">ԳԱԶԱՖԻԿԱՑՈՒՄ </t>
  </si>
  <si>
    <t xml:space="preserve">ԲԱՐԵԿԱՐԳՈՒՄ , ÎàØàôÜ²È Ì²è²ÚàôÂÚàôÜ,ԱՂԲՀԱՆՈՒՄ        </t>
  </si>
  <si>
    <t xml:space="preserve">ՋՐԱՄԱՏԱԿԱՐԱՐՄԱՆ ՑԱՆՑԻ ԿԱՊ, ԵՎ ԸՆԹԱՑԻԿ ՆՈՐՈԳ,       </t>
  </si>
  <si>
    <t>Ð³í»Éí³Í  1</t>
  </si>
  <si>
    <t xml:space="preserve">                փետրվարի 28-ի N -Ա áñáßÙ³Ý</t>
  </si>
  <si>
    <t xml:space="preserve">                  </t>
  </si>
  <si>
    <t xml:space="preserve">Ð³Ù³ÛÝùÇ 2017 Ãí³Ï³ÝÇ տարեկան »Ï³ÙáõïÝ»ñÇ Ï³ï³ñÙ³Ý Ù³ëÇÝ     </t>
  </si>
  <si>
    <t xml:space="preserve">Ա Մ Բ Ո Ղ Ջ Ը </t>
  </si>
  <si>
    <t xml:space="preserve">        Բերդ համայնքի ³í³·³Ýáõ 2018 Ãí³Ï³ÝÇ </t>
  </si>
  <si>
    <t xml:space="preserve">ՓՈՂՈՑՆԵՐԻ ԼՈՒՍԱՎՈՐՈՒՄ         </t>
  </si>
  <si>
    <t xml:space="preserve">Այլ մշակութային կազմ/երաժշտական,արվեստ, այլ/ </t>
  </si>
  <si>
    <t xml:space="preserve">Մշակույթի տներ,ակումբներ              </t>
  </si>
  <si>
    <t xml:space="preserve">ԿՐԹՈՒԹՅՈՒՆ/մանկապարտեզ      </t>
  </si>
  <si>
    <t xml:space="preserve">ՀԱՄԱՅՆՔՆԵՐԻ ՊԱՀՈՒՍՏԱՅԻՆ ՖՈՆԴ </t>
  </si>
  <si>
    <t xml:space="preserve">Բերդ համայնքի 2017թ.ծախսերն ըստ բյուջետային ծախսերի գործառնական դասակարգման                                                                                                        </t>
  </si>
  <si>
    <r>
      <t xml:space="preserve">ՊԱՏՎԻՐԱԿՎԱԾ ԼԻԱԶՈՐՈՒԹՅՈՒՆՆԵՐ/ՔԿԱԳ/      </t>
    </r>
    <r>
      <rPr>
        <b/>
        <sz val="11"/>
        <rFont val="Arial AMU"/>
        <family val="2"/>
      </rPr>
      <t xml:space="preserve">  </t>
    </r>
  </si>
  <si>
    <r>
      <t xml:space="preserve">Ð²Ø²ÚÜøÆ öàÔàòÜºðÆ Î²äÆî²È ԵՎ ԸՆԹԱՑԻԿ ՎԵՐԱՆՈՐՈԳ </t>
    </r>
    <r>
      <rPr>
        <b/>
        <sz val="11"/>
        <rFont val="Arial AMU"/>
        <family val="2"/>
      </rPr>
      <t xml:space="preserve">       </t>
    </r>
  </si>
  <si>
    <r>
      <t>Գրադարան</t>
    </r>
    <r>
      <rPr>
        <b/>
        <sz val="11"/>
        <rFont val="Arial AMU"/>
        <family val="2"/>
      </rPr>
      <t xml:space="preserve"> </t>
    </r>
  </si>
  <si>
    <t>ԳՅՈՒՂԱՏՆՏԵՍՈՒԹՅՈՒՆ</t>
  </si>
  <si>
    <t>ՀԱՆԳԻՍՏԻ ՍՊՈՐՏԻ ԾԱՌ. մարզադպրոց</t>
  </si>
  <si>
    <t xml:space="preserve">ՍՈՑ. ԾԱԽՍԵՐ </t>
  </si>
  <si>
    <t>ÜíÇñ³ïí.Ï³½Ù³Ï»ñåáõÃ,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</si>
</sst>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\ &quot;₽&quot;"/>
    <numFmt numFmtId="198" formatCode="_-* #,##0.0\ &quot;₽&quot;_-;\-* #,##0.0\ &quot;₽&quot;_-;_-* &quot;-&quot;?\ &quot;₽&quot;_-;_-@_-"/>
  </numFmts>
  <fonts count="49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sz val="10"/>
      <name val="Arial LatArm"/>
      <family val="2"/>
    </font>
    <font>
      <b/>
      <sz val="12"/>
      <name val="Arial Armenian"/>
      <family val="2"/>
    </font>
    <font>
      <b/>
      <sz val="12"/>
      <name val="Arial AMU"/>
      <family val="2"/>
    </font>
    <font>
      <sz val="10"/>
      <name val="Arial AMU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1"/>
      <name val="Arial AMU"/>
      <family val="2"/>
    </font>
    <font>
      <b/>
      <sz val="11"/>
      <name val="Arial AMU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11"/>
      <name val="Arial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6" fillId="0" borderId="1" applyFill="0" applyProtection="0">
      <alignment horizontal="right" vertical="center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86" fontId="27" fillId="0" borderId="18" xfId="0" applyNumberFormat="1" applyFont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2" fontId="27" fillId="0" borderId="18" xfId="0" applyNumberFormat="1" applyFont="1" applyBorder="1" applyAlignment="1">
      <alignment vertical="center"/>
    </xf>
    <xf numFmtId="186" fontId="27" fillId="33" borderId="18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31" fillId="0" borderId="18" xfId="0" applyFont="1" applyBorder="1" applyAlignment="1">
      <alignment/>
    </xf>
    <xf numFmtId="0" fontId="31" fillId="0" borderId="13" xfId="0" applyFont="1" applyBorder="1" applyAlignment="1">
      <alignment wrapText="1"/>
    </xf>
    <xf numFmtId="0" fontId="30" fillId="0" borderId="18" xfId="0" applyFont="1" applyBorder="1" applyAlignment="1">
      <alignment/>
    </xf>
    <xf numFmtId="186" fontId="29" fillId="0" borderId="18" xfId="0" applyNumberFormat="1" applyFont="1" applyBorder="1" applyAlignment="1">
      <alignment vertical="center"/>
    </xf>
    <xf numFmtId="2" fontId="29" fillId="0" borderId="13" xfId="0" applyNumberFormat="1" applyFont="1" applyBorder="1" applyAlignment="1">
      <alignment vertical="center"/>
    </xf>
    <xf numFmtId="186" fontId="30" fillId="0" borderId="18" xfId="0" applyNumberFormat="1" applyFont="1" applyBorder="1" applyAlignment="1">
      <alignment/>
    </xf>
    <xf numFmtId="0" fontId="30" fillId="0" borderId="18" xfId="0" applyFont="1" applyBorder="1" applyAlignment="1">
      <alignment wrapText="1"/>
    </xf>
    <xf numFmtId="186" fontId="30" fillId="0" borderId="13" xfId="0" applyNumberFormat="1" applyFont="1" applyBorder="1" applyAlignment="1">
      <alignment wrapText="1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186" fontId="30" fillId="0" borderId="13" xfId="0" applyNumberFormat="1" applyFont="1" applyBorder="1" applyAlignment="1">
      <alignment/>
    </xf>
    <xf numFmtId="186" fontId="30" fillId="0" borderId="1" xfId="33" applyNumberFormat="1" applyFont="1" applyFill="1" applyBorder="1" applyAlignment="1">
      <alignment/>
    </xf>
    <xf numFmtId="4" fontId="30" fillId="0" borderId="1" xfId="33" applyNumberFormat="1" applyFont="1" applyFill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19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186" fontId="30" fillId="0" borderId="17" xfId="0" applyNumberFormat="1" applyFont="1" applyBorder="1" applyAlignment="1">
      <alignment/>
    </xf>
    <xf numFmtId="2" fontId="30" fillId="0" borderId="18" xfId="0" applyNumberFormat="1" applyFont="1" applyBorder="1" applyAlignment="1">
      <alignment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D40" sqref="D40"/>
    </sheetView>
  </sheetViews>
  <sheetFormatPr defaultColWidth="9.140625" defaultRowHeight="12.75"/>
  <cols>
    <col min="1" max="1" width="3.7109375" style="17" customWidth="1"/>
    <col min="2" max="2" width="29.28125" style="2" customWidth="1"/>
    <col min="3" max="3" width="15.28125" style="2" customWidth="1"/>
    <col min="4" max="4" width="15.57421875" style="2" customWidth="1"/>
    <col min="5" max="5" width="16.00390625" style="2" customWidth="1"/>
    <col min="6" max="6" width="12.8515625" style="2" customWidth="1"/>
    <col min="7" max="16384" width="9.140625" style="2" customWidth="1"/>
  </cols>
  <sheetData>
    <row r="1" spans="5:10" ht="12.75">
      <c r="E1" s="18"/>
      <c r="F1" s="18"/>
      <c r="G1" s="7"/>
      <c r="H1" s="7"/>
      <c r="I1" s="7"/>
      <c r="J1" s="7"/>
    </row>
    <row r="2" spans="2:10" ht="15">
      <c r="B2" s="15"/>
      <c r="C2" s="19" t="s">
        <v>40</v>
      </c>
      <c r="D2" s="19"/>
      <c r="E2" s="19"/>
      <c r="F2" s="19"/>
      <c r="G2" s="6"/>
      <c r="H2" s="6"/>
      <c r="I2" s="6"/>
      <c r="J2" s="6"/>
    </row>
    <row r="3" spans="2:10" ht="15" customHeight="1">
      <c r="B3" s="16" t="s">
        <v>42</v>
      </c>
      <c r="C3" s="22" t="s">
        <v>45</v>
      </c>
      <c r="D3" s="22"/>
      <c r="E3" s="22"/>
      <c r="F3" s="22"/>
      <c r="G3" s="6"/>
      <c r="H3" s="6"/>
      <c r="I3" s="6"/>
      <c r="J3" s="6"/>
    </row>
    <row r="4" spans="2:10" ht="15">
      <c r="B4" s="19" t="s">
        <v>41</v>
      </c>
      <c r="C4" s="19"/>
      <c r="D4" s="19"/>
      <c r="E4" s="19"/>
      <c r="F4" s="19"/>
      <c r="G4" s="6"/>
      <c r="H4" s="6"/>
      <c r="I4" s="6"/>
      <c r="J4" s="6"/>
    </row>
    <row r="5" spans="1:6" ht="22.5" customHeight="1">
      <c r="A5" s="20"/>
      <c r="B5" s="20"/>
      <c r="C5" s="20"/>
      <c r="D5" s="20"/>
      <c r="E5" s="20"/>
      <c r="F5" s="20"/>
    </row>
    <row r="6" spans="1:6" ht="27" customHeight="1">
      <c r="A6" s="21" t="s">
        <v>43</v>
      </c>
      <c r="B6" s="21"/>
      <c r="C6" s="21"/>
      <c r="D6" s="21"/>
      <c r="E6" s="21"/>
      <c r="F6" s="21"/>
    </row>
    <row r="7" ht="13.5" customHeight="1">
      <c r="B7" s="1"/>
    </row>
    <row r="8" spans="1:7" ht="36" customHeight="1">
      <c r="A8" s="70" t="s">
        <v>8</v>
      </c>
      <c r="B8" s="50" t="s">
        <v>16</v>
      </c>
      <c r="C8" s="51" t="s">
        <v>18</v>
      </c>
      <c r="D8" s="52" t="s">
        <v>29</v>
      </c>
      <c r="E8" s="53" t="s">
        <v>33</v>
      </c>
      <c r="F8" s="54"/>
      <c r="G8" s="8"/>
    </row>
    <row r="9" spans="1:8" ht="18.75" customHeight="1">
      <c r="A9" s="55" t="s">
        <v>9</v>
      </c>
      <c r="B9" s="56"/>
      <c r="C9" s="57"/>
      <c r="D9" s="58"/>
      <c r="E9" s="59" t="s">
        <v>19</v>
      </c>
      <c r="F9" s="60" t="s">
        <v>20</v>
      </c>
      <c r="G9" s="8"/>
      <c r="H9" s="4"/>
    </row>
    <row r="10" spans="1:8" ht="15" customHeight="1">
      <c r="A10" s="71">
        <v>1</v>
      </c>
      <c r="B10" s="61" t="s">
        <v>11</v>
      </c>
      <c r="C10" s="72">
        <v>49210.9</v>
      </c>
      <c r="D10" s="72">
        <v>48582.9</v>
      </c>
      <c r="E10" s="73">
        <v>42365.6</v>
      </c>
      <c r="F10" s="72">
        <f>E10/D10*100</f>
        <v>87.20269889199697</v>
      </c>
      <c r="G10" s="9"/>
      <c r="H10" s="4"/>
    </row>
    <row r="11" spans="1:8" ht="18" customHeight="1">
      <c r="A11" s="71">
        <v>2</v>
      </c>
      <c r="B11" s="64" t="s">
        <v>0</v>
      </c>
      <c r="C11" s="72">
        <v>52935.7</v>
      </c>
      <c r="D11" s="72">
        <v>53441.1</v>
      </c>
      <c r="E11" s="72">
        <v>58283</v>
      </c>
      <c r="F11" s="72">
        <f aca="true" t="shared" si="0" ref="F11:F18">E11/D11*100</f>
        <v>109.06025512199413</v>
      </c>
      <c r="G11" s="9"/>
      <c r="H11" s="4"/>
    </row>
    <row r="12" spans="1:8" ht="16.5" customHeight="1">
      <c r="A12" s="71">
        <v>3</v>
      </c>
      <c r="B12" s="64" t="s">
        <v>1</v>
      </c>
      <c r="C12" s="72">
        <v>6000</v>
      </c>
      <c r="D12" s="72">
        <v>6000</v>
      </c>
      <c r="E12" s="72">
        <v>6476.2</v>
      </c>
      <c r="F12" s="72">
        <f t="shared" si="0"/>
        <v>107.93666666666665</v>
      </c>
      <c r="G12" s="9"/>
      <c r="H12" s="4"/>
    </row>
    <row r="13" spans="1:8" ht="15.75" customHeight="1">
      <c r="A13" s="71">
        <v>4</v>
      </c>
      <c r="B13" s="64" t="s">
        <v>23</v>
      </c>
      <c r="C13" s="74">
        <v>4258.5</v>
      </c>
      <c r="D13" s="72">
        <v>4261.5</v>
      </c>
      <c r="E13" s="72">
        <v>3094.8</v>
      </c>
      <c r="F13" s="72">
        <f t="shared" si="0"/>
        <v>72.62231608588525</v>
      </c>
      <c r="G13" s="9"/>
      <c r="H13" s="4"/>
    </row>
    <row r="14" spans="1:8" ht="16.5" customHeight="1">
      <c r="A14" s="71">
        <v>5</v>
      </c>
      <c r="B14" s="64" t="s">
        <v>22</v>
      </c>
      <c r="C14" s="72">
        <v>4608</v>
      </c>
      <c r="D14" s="72">
        <v>13137.6</v>
      </c>
      <c r="E14" s="72">
        <v>14024.2</v>
      </c>
      <c r="F14" s="72">
        <f t="shared" si="0"/>
        <v>106.74856899281453</v>
      </c>
      <c r="G14" s="9"/>
      <c r="H14" s="4"/>
    </row>
    <row r="15" spans="1:8" ht="18.75" customHeight="1">
      <c r="A15" s="71">
        <v>6</v>
      </c>
      <c r="B15" s="64" t="s">
        <v>13</v>
      </c>
      <c r="C15" s="72">
        <v>18617.1</v>
      </c>
      <c r="D15" s="72">
        <v>18662.1</v>
      </c>
      <c r="E15" s="72">
        <v>14308.8</v>
      </c>
      <c r="F15" s="72">
        <f t="shared" si="0"/>
        <v>76.67304322664651</v>
      </c>
      <c r="G15" s="9"/>
      <c r="H15" s="4"/>
    </row>
    <row r="16" spans="1:8" ht="16.5" customHeight="1">
      <c r="A16" s="71">
        <v>7</v>
      </c>
      <c r="B16" s="64" t="s">
        <v>14</v>
      </c>
      <c r="C16" s="72">
        <v>11557.5</v>
      </c>
      <c r="D16" s="72">
        <v>33098.1</v>
      </c>
      <c r="E16" s="72">
        <v>31383.1</v>
      </c>
      <c r="F16" s="72">
        <f t="shared" si="0"/>
        <v>94.81843368652582</v>
      </c>
      <c r="G16" s="9"/>
      <c r="H16" s="4"/>
    </row>
    <row r="17" spans="1:8" ht="28.5" customHeight="1">
      <c r="A17" s="71">
        <v>8</v>
      </c>
      <c r="B17" s="68" t="s">
        <v>24</v>
      </c>
      <c r="C17" s="72">
        <v>10000</v>
      </c>
      <c r="D17" s="72">
        <v>24447.1</v>
      </c>
      <c r="E17" s="72">
        <v>44758.4</v>
      </c>
      <c r="F17" s="72">
        <f t="shared" si="0"/>
        <v>183.08265602055053</v>
      </c>
      <c r="G17" s="9"/>
      <c r="H17" s="4"/>
    </row>
    <row r="18" spans="1:7" ht="20.25" customHeight="1">
      <c r="A18" s="55" t="s">
        <v>7</v>
      </c>
      <c r="B18" s="56"/>
      <c r="C18" s="67">
        <f>C10+C11+C12+C13+C14+C15+C16</f>
        <v>147187.7</v>
      </c>
      <c r="D18" s="67">
        <f>D10+D11+D12+D13+D14+D15+D16</f>
        <v>177183.30000000002</v>
      </c>
      <c r="E18" s="67">
        <f>E10+E11+E12+E13+E14+E15+E16</f>
        <v>169935.7</v>
      </c>
      <c r="F18" s="72">
        <f t="shared" si="0"/>
        <v>95.90954678008593</v>
      </c>
      <c r="G18" s="8"/>
    </row>
    <row r="19" spans="1:9" ht="15" customHeight="1">
      <c r="A19" s="83" t="s">
        <v>15</v>
      </c>
      <c r="B19" s="84"/>
      <c r="C19" s="84"/>
      <c r="D19" s="84"/>
      <c r="E19" s="84"/>
      <c r="F19" s="85"/>
      <c r="G19" s="8"/>
      <c r="I19" s="2" t="s">
        <v>17</v>
      </c>
    </row>
    <row r="20" spans="1:9" ht="18" customHeight="1">
      <c r="A20" s="71">
        <v>9</v>
      </c>
      <c r="B20" s="64" t="s">
        <v>2</v>
      </c>
      <c r="C20" s="72">
        <v>552920.5</v>
      </c>
      <c r="D20" s="72">
        <v>552920.5</v>
      </c>
      <c r="E20" s="72">
        <v>552920.5</v>
      </c>
      <c r="F20" s="75">
        <f aca="true" t="shared" si="1" ref="F20:F25">E20/D20*100</f>
        <v>100</v>
      </c>
      <c r="I20" s="12"/>
    </row>
    <row r="21" spans="1:6" ht="18" customHeight="1">
      <c r="A21" s="71">
        <v>10</v>
      </c>
      <c r="B21" s="64" t="s">
        <v>12</v>
      </c>
      <c r="C21" s="72">
        <v>4534.5</v>
      </c>
      <c r="D21" s="72">
        <v>4534.5</v>
      </c>
      <c r="E21" s="72">
        <v>4534.5</v>
      </c>
      <c r="F21" s="75">
        <f t="shared" si="1"/>
        <v>100</v>
      </c>
    </row>
    <row r="22" spans="1:6" ht="18" customHeight="1">
      <c r="A22" s="76">
        <v>11</v>
      </c>
      <c r="B22" s="77" t="s">
        <v>30</v>
      </c>
      <c r="C22" s="72">
        <f>SUM(C20:C21)</f>
        <v>557455</v>
      </c>
      <c r="D22" s="72">
        <f>SUM(D20:D21)</f>
        <v>557455</v>
      </c>
      <c r="E22" s="72">
        <f>SUM(E20:E21)</f>
        <v>557455</v>
      </c>
      <c r="F22" s="75">
        <f t="shared" si="1"/>
        <v>100</v>
      </c>
    </row>
    <row r="23" spans="1:6" ht="18" customHeight="1">
      <c r="A23" s="78"/>
      <c r="B23" s="49" t="s">
        <v>31</v>
      </c>
      <c r="C23" s="62"/>
      <c r="D23" s="72">
        <v>97409</v>
      </c>
      <c r="E23" s="72">
        <v>98109</v>
      </c>
      <c r="F23" s="75">
        <f t="shared" si="1"/>
        <v>100.71861942941618</v>
      </c>
    </row>
    <row r="24" spans="1:6" ht="18" customHeight="1">
      <c r="A24" s="78"/>
      <c r="B24" s="64" t="s">
        <v>30</v>
      </c>
      <c r="C24" s="63"/>
      <c r="D24" s="72">
        <v>97409</v>
      </c>
      <c r="E24" s="72">
        <v>98109</v>
      </c>
      <c r="F24" s="75">
        <f t="shared" si="1"/>
        <v>100.71861942941618</v>
      </c>
    </row>
    <row r="25" spans="1:6" ht="18" customHeight="1">
      <c r="A25" s="78"/>
      <c r="B25" s="64" t="s">
        <v>58</v>
      </c>
      <c r="C25" s="63"/>
      <c r="D25" s="72">
        <v>2000</v>
      </c>
      <c r="E25" s="72">
        <v>2000</v>
      </c>
      <c r="F25" s="75">
        <f t="shared" si="1"/>
        <v>100</v>
      </c>
    </row>
    <row r="26" spans="1:6" ht="18" customHeight="1">
      <c r="A26" s="79"/>
      <c r="B26" s="64" t="s">
        <v>30</v>
      </c>
      <c r="C26" s="63"/>
      <c r="D26" s="72">
        <f>D25</f>
        <v>2000</v>
      </c>
      <c r="E26" s="72">
        <f>E25</f>
        <v>2000</v>
      </c>
      <c r="F26" s="75"/>
    </row>
    <row r="27" spans="1:6" ht="25.5" customHeight="1">
      <c r="A27" s="71">
        <v>12</v>
      </c>
      <c r="B27" s="68" t="s">
        <v>3</v>
      </c>
      <c r="C27" s="72">
        <v>5363.2</v>
      </c>
      <c r="D27" s="72">
        <v>5363.2</v>
      </c>
      <c r="E27" s="72">
        <v>5357.1</v>
      </c>
      <c r="F27" s="75">
        <f>E27/D27*100</f>
        <v>99.88626193317424</v>
      </c>
    </row>
    <row r="28" spans="1:6" ht="21.75" customHeight="1">
      <c r="A28" s="71">
        <v>13</v>
      </c>
      <c r="B28" s="64" t="s">
        <v>30</v>
      </c>
      <c r="C28" s="72">
        <f>C27</f>
        <v>5363.2</v>
      </c>
      <c r="D28" s="72">
        <f>D27</f>
        <v>5363.2</v>
      </c>
      <c r="E28" s="72">
        <f>E27</f>
        <v>5357.1</v>
      </c>
      <c r="F28" s="75">
        <f>E28/D28*100</f>
        <v>99.88626193317424</v>
      </c>
    </row>
    <row r="29" spans="1:6" ht="42" customHeight="1">
      <c r="A29" s="80"/>
      <c r="B29" s="68" t="s">
        <v>32</v>
      </c>
      <c r="C29" s="69">
        <f>C18+C22+C28</f>
        <v>710005.8999999999</v>
      </c>
      <c r="D29" s="69">
        <f>D18+D22+D24+D26+D28</f>
        <v>839410.5</v>
      </c>
      <c r="E29" s="69">
        <f>E18+E22+E24+E26+E28</f>
        <v>832856.7999999999</v>
      </c>
      <c r="F29" s="75">
        <f>E29/D29*100</f>
        <v>99.2192496996404</v>
      </c>
    </row>
    <row r="30" spans="1:6" ht="26.25" customHeight="1">
      <c r="A30" s="71">
        <v>14</v>
      </c>
      <c r="B30" s="68" t="s">
        <v>5</v>
      </c>
      <c r="C30" s="67">
        <f>C31+C32</f>
        <v>63099.4</v>
      </c>
      <c r="D30" s="67">
        <f>D31+D32</f>
        <v>63099.4</v>
      </c>
      <c r="E30" s="81">
        <f>E31+E32</f>
        <v>63099.4</v>
      </c>
      <c r="F30" s="82"/>
    </row>
    <row r="31" spans="1:6" ht="21" customHeight="1">
      <c r="A31" s="71">
        <v>15</v>
      </c>
      <c r="B31" s="64" t="s">
        <v>6</v>
      </c>
      <c r="C31" s="64">
        <v>36805.8</v>
      </c>
      <c r="D31" s="64">
        <v>36805.8</v>
      </c>
      <c r="E31" s="64">
        <v>36805.8</v>
      </c>
      <c r="F31" s="82"/>
    </row>
    <row r="32" spans="1:6" ht="21" customHeight="1">
      <c r="A32" s="71">
        <v>16</v>
      </c>
      <c r="B32" s="64" t="s">
        <v>25</v>
      </c>
      <c r="C32" s="64">
        <v>26293.6</v>
      </c>
      <c r="D32" s="64">
        <v>26293.6</v>
      </c>
      <c r="E32" s="64">
        <v>26293.6</v>
      </c>
      <c r="F32" s="82"/>
    </row>
    <row r="33" spans="1:6" ht="21.75" customHeight="1">
      <c r="A33" s="53" t="s">
        <v>44</v>
      </c>
      <c r="B33" s="54"/>
      <c r="C33" s="65">
        <f>C29+C30</f>
        <v>773105.2999999999</v>
      </c>
      <c r="D33" s="65">
        <f>D17+D29+D30</f>
        <v>926957</v>
      </c>
      <c r="E33" s="65">
        <f>E17+E29+E30</f>
        <v>940714.6</v>
      </c>
      <c r="F33" s="66">
        <f>E33/D33*100</f>
        <v>101.48416808978193</v>
      </c>
    </row>
    <row r="34" ht="13.5" customHeight="1">
      <c r="B34" s="3" t="s">
        <v>4</v>
      </c>
    </row>
    <row r="35" ht="13.5" customHeight="1">
      <c r="B35" s="3"/>
    </row>
    <row r="36" spans="1:6" ht="21.75" customHeight="1">
      <c r="A36" s="86" t="s">
        <v>26</v>
      </c>
      <c r="B36" s="86"/>
      <c r="C36" s="86"/>
      <c r="D36" s="86"/>
      <c r="E36" s="86"/>
      <c r="F36" s="86"/>
    </row>
    <row r="37" ht="20.25" customHeight="1"/>
  </sheetData>
  <sheetProtection/>
  <mergeCells count="15">
    <mergeCell ref="E1:F1"/>
    <mergeCell ref="B4:F4"/>
    <mergeCell ref="A5:F5"/>
    <mergeCell ref="A6:F6"/>
    <mergeCell ref="C2:F2"/>
    <mergeCell ref="C3:F3"/>
    <mergeCell ref="A33:B33"/>
    <mergeCell ref="A36:F36"/>
    <mergeCell ref="C8:C9"/>
    <mergeCell ref="E8:F8"/>
    <mergeCell ref="A9:B9"/>
    <mergeCell ref="A18:B18"/>
    <mergeCell ref="A19:F19"/>
    <mergeCell ref="D8:D9"/>
    <mergeCell ref="A22:A2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4.00390625" style="24" customWidth="1"/>
    <col min="2" max="2" width="37.8515625" style="10" customWidth="1"/>
    <col min="3" max="4" width="13.421875" style="10" customWidth="1"/>
    <col min="5" max="5" width="14.00390625" style="10" customWidth="1"/>
    <col min="6" max="6" width="9.8515625" style="10" customWidth="1"/>
    <col min="7" max="7" width="12.140625" style="10" bestFit="1" customWidth="1"/>
    <col min="8" max="16384" width="9.140625" style="10" customWidth="1"/>
  </cols>
  <sheetData>
    <row r="2" spans="2:6" ht="15">
      <c r="B2" s="15"/>
      <c r="C2" s="19" t="s">
        <v>21</v>
      </c>
      <c r="D2" s="19"/>
      <c r="E2" s="19"/>
      <c r="F2" s="19"/>
    </row>
    <row r="3" spans="2:6" ht="15">
      <c r="B3" s="16" t="s">
        <v>42</v>
      </c>
      <c r="C3" s="22" t="s">
        <v>45</v>
      </c>
      <c r="D3" s="22"/>
      <c r="E3" s="22"/>
      <c r="F3" s="22"/>
    </row>
    <row r="4" spans="2:6" ht="15">
      <c r="B4" s="19" t="s">
        <v>41</v>
      </c>
      <c r="C4" s="19"/>
      <c r="D4" s="19"/>
      <c r="E4" s="19"/>
      <c r="F4" s="19"/>
    </row>
    <row r="6" spans="1:6" ht="37.5" customHeight="1">
      <c r="A6" s="26" t="s">
        <v>51</v>
      </c>
      <c r="B6" s="26"/>
      <c r="C6" s="26"/>
      <c r="D6" s="26"/>
      <c r="E6" s="26"/>
      <c r="F6" s="26"/>
    </row>
    <row r="7" spans="1:6" s="6" customFormat="1" ht="15">
      <c r="A7" s="24"/>
      <c r="B7" s="10"/>
      <c r="C7" s="11"/>
      <c r="D7" s="13"/>
      <c r="E7" s="10"/>
      <c r="F7" s="10"/>
    </row>
    <row r="8" spans="1:6" ht="15">
      <c r="A8" s="28" t="s">
        <v>8</v>
      </c>
      <c r="B8" s="29" t="s">
        <v>10</v>
      </c>
      <c r="C8" s="29" t="s">
        <v>34</v>
      </c>
      <c r="D8" s="29" t="s">
        <v>29</v>
      </c>
      <c r="E8" s="30"/>
      <c r="F8" s="31"/>
    </row>
    <row r="9" spans="1:6" ht="15">
      <c r="A9" s="32"/>
      <c r="B9" s="33"/>
      <c r="C9" s="33"/>
      <c r="D9" s="27"/>
      <c r="E9" s="34" t="s">
        <v>19</v>
      </c>
      <c r="F9" s="35" t="s">
        <v>20</v>
      </c>
    </row>
    <row r="10" spans="1:6" ht="24" customHeight="1">
      <c r="A10" s="41">
        <v>1</v>
      </c>
      <c r="B10" s="42" t="s">
        <v>35</v>
      </c>
      <c r="C10" s="36">
        <v>330962.9</v>
      </c>
      <c r="D10" s="36">
        <v>322416.7</v>
      </c>
      <c r="E10" s="37">
        <v>301125.5</v>
      </c>
      <c r="F10" s="38">
        <f>E10/D10*100</f>
        <v>93.39637183805925</v>
      </c>
    </row>
    <row r="11" spans="1:6" ht="30" customHeight="1">
      <c r="A11" s="41">
        <v>2</v>
      </c>
      <c r="B11" s="42" t="s">
        <v>52</v>
      </c>
      <c r="C11" s="36">
        <v>5363.2</v>
      </c>
      <c r="D11" s="36">
        <v>5363.2</v>
      </c>
      <c r="E11" s="37">
        <v>4893.6</v>
      </c>
      <c r="F11" s="38">
        <f aca="true" t="shared" si="0" ref="F11:F27">E11/D11*100</f>
        <v>91.24403341288783</v>
      </c>
    </row>
    <row r="12" spans="1:6" ht="30.75" customHeight="1">
      <c r="A12" s="41">
        <v>3</v>
      </c>
      <c r="B12" s="43" t="s">
        <v>36</v>
      </c>
      <c r="C12" s="36">
        <v>20686.4</v>
      </c>
      <c r="D12" s="36">
        <v>46404.2</v>
      </c>
      <c r="E12" s="37">
        <v>44142.6</v>
      </c>
      <c r="F12" s="38">
        <f t="shared" si="0"/>
        <v>95.12630322255313</v>
      </c>
    </row>
    <row r="13" spans="1:6" ht="25.5" customHeight="1">
      <c r="A13" s="41">
        <v>4</v>
      </c>
      <c r="B13" s="43" t="s">
        <v>55</v>
      </c>
      <c r="C13" s="36">
        <v>12473.7</v>
      </c>
      <c r="D13" s="36">
        <v>125678.8</v>
      </c>
      <c r="E13" s="37">
        <v>123400</v>
      </c>
      <c r="F13" s="38">
        <f t="shared" si="0"/>
        <v>98.18680636670624</v>
      </c>
    </row>
    <row r="14" spans="1:6" ht="23.25" customHeight="1">
      <c r="A14" s="41">
        <v>5</v>
      </c>
      <c r="B14" s="43" t="s">
        <v>37</v>
      </c>
      <c r="C14" s="36"/>
      <c r="D14" s="36">
        <v>3455.7</v>
      </c>
      <c r="E14" s="37">
        <v>3415</v>
      </c>
      <c r="F14" s="38">
        <f t="shared" si="0"/>
        <v>98.82223572648088</v>
      </c>
    </row>
    <row r="15" spans="1:6" ht="38.25" customHeight="1">
      <c r="A15" s="41">
        <v>6</v>
      </c>
      <c r="B15" s="43" t="s">
        <v>53</v>
      </c>
      <c r="C15" s="36">
        <v>29218.5</v>
      </c>
      <c r="D15" s="36">
        <v>20097.8</v>
      </c>
      <c r="E15" s="37">
        <v>16638.2</v>
      </c>
      <c r="F15" s="38">
        <f t="shared" si="0"/>
        <v>82.7861756013096</v>
      </c>
    </row>
    <row r="16" spans="1:6" ht="33" customHeight="1">
      <c r="A16" s="41">
        <v>7</v>
      </c>
      <c r="B16" s="43" t="s">
        <v>38</v>
      </c>
      <c r="C16" s="36">
        <v>72310</v>
      </c>
      <c r="D16" s="36">
        <v>73706</v>
      </c>
      <c r="E16" s="37">
        <v>72907.1</v>
      </c>
      <c r="F16" s="38">
        <f t="shared" si="0"/>
        <v>98.91609909641006</v>
      </c>
    </row>
    <row r="17" spans="1:6" ht="33" customHeight="1">
      <c r="A17" s="41">
        <v>8</v>
      </c>
      <c r="B17" s="43" t="s">
        <v>39</v>
      </c>
      <c r="C17" s="36">
        <v>35615</v>
      </c>
      <c r="D17" s="36">
        <v>39517.4</v>
      </c>
      <c r="E17" s="37">
        <v>30540.7</v>
      </c>
      <c r="F17" s="38">
        <f t="shared" si="0"/>
        <v>77.28418367605157</v>
      </c>
    </row>
    <row r="18" spans="1:6" ht="23.25" customHeight="1">
      <c r="A18" s="41">
        <v>9</v>
      </c>
      <c r="B18" s="43" t="s">
        <v>46</v>
      </c>
      <c r="C18" s="36">
        <v>16605.8</v>
      </c>
      <c r="D18" s="36">
        <v>15671.5</v>
      </c>
      <c r="E18" s="37">
        <v>14377.1</v>
      </c>
      <c r="F18" s="38">
        <f t="shared" si="0"/>
        <v>91.74042050856652</v>
      </c>
    </row>
    <row r="19" spans="1:6" ht="36" customHeight="1">
      <c r="A19" s="41">
        <v>10</v>
      </c>
      <c r="B19" s="43" t="s">
        <v>56</v>
      </c>
      <c r="C19" s="36">
        <v>9450</v>
      </c>
      <c r="D19" s="36">
        <v>9989</v>
      </c>
      <c r="E19" s="37">
        <v>9485.6</v>
      </c>
      <c r="F19" s="38">
        <f t="shared" si="0"/>
        <v>94.96045650215237</v>
      </c>
    </row>
    <row r="20" spans="1:6" ht="27" customHeight="1">
      <c r="A20" s="44">
        <v>11</v>
      </c>
      <c r="B20" s="43" t="s">
        <v>28</v>
      </c>
      <c r="C20" s="36">
        <f>C21+C22+C23</f>
        <v>55539</v>
      </c>
      <c r="D20" s="36">
        <f>D21+D22+D23</f>
        <v>58739.200000000004</v>
      </c>
      <c r="E20" s="36">
        <f>E21+E22+E23</f>
        <v>51408</v>
      </c>
      <c r="F20" s="38">
        <f t="shared" si="0"/>
        <v>87.51906733493135</v>
      </c>
    </row>
    <row r="21" spans="1:6" ht="22.5" customHeight="1">
      <c r="A21" s="45"/>
      <c r="B21" s="43" t="s">
        <v>54</v>
      </c>
      <c r="C21" s="36">
        <v>3050</v>
      </c>
      <c r="D21" s="36">
        <v>3050</v>
      </c>
      <c r="E21" s="37">
        <v>3036.7</v>
      </c>
      <c r="F21" s="38">
        <f t="shared" si="0"/>
        <v>99.56393442622951</v>
      </c>
    </row>
    <row r="22" spans="1:6" ht="19.5" customHeight="1">
      <c r="A22" s="45"/>
      <c r="B22" s="43" t="s">
        <v>48</v>
      </c>
      <c r="C22" s="36">
        <v>15110</v>
      </c>
      <c r="D22" s="36">
        <v>16895.4</v>
      </c>
      <c r="E22" s="37">
        <v>16437.2</v>
      </c>
      <c r="F22" s="38">
        <f t="shared" si="0"/>
        <v>97.28801922416753</v>
      </c>
    </row>
    <row r="23" spans="1:7" ht="32.25" customHeight="1">
      <c r="A23" s="46"/>
      <c r="B23" s="43" t="s">
        <v>47</v>
      </c>
      <c r="C23" s="36">
        <v>37379</v>
      </c>
      <c r="D23" s="36">
        <v>38793.8</v>
      </c>
      <c r="E23" s="37">
        <v>31934.1</v>
      </c>
      <c r="F23" s="38">
        <f t="shared" si="0"/>
        <v>82.31753527625547</v>
      </c>
      <c r="G23" s="14"/>
    </row>
    <row r="24" spans="1:6" ht="16.5" customHeight="1">
      <c r="A24" s="41">
        <v>12</v>
      </c>
      <c r="B24" s="43" t="s">
        <v>49</v>
      </c>
      <c r="C24" s="39">
        <v>165745</v>
      </c>
      <c r="D24" s="39">
        <v>185415.7</v>
      </c>
      <c r="E24" s="37">
        <v>177825.5</v>
      </c>
      <c r="F24" s="38">
        <f t="shared" si="0"/>
        <v>95.90638764678503</v>
      </c>
    </row>
    <row r="25" spans="1:6" ht="16.5" customHeight="1">
      <c r="A25" s="41">
        <v>13</v>
      </c>
      <c r="B25" s="43" t="s">
        <v>57</v>
      </c>
      <c r="C25" s="36">
        <v>12100</v>
      </c>
      <c r="D25" s="36">
        <v>13622.3</v>
      </c>
      <c r="E25" s="39">
        <v>10478</v>
      </c>
      <c r="F25" s="38">
        <f t="shared" si="0"/>
        <v>76.91799475859436</v>
      </c>
    </row>
    <row r="26" spans="1:6" ht="27.75" customHeight="1">
      <c r="A26" s="41">
        <v>14</v>
      </c>
      <c r="B26" s="40" t="s">
        <v>50</v>
      </c>
      <c r="C26" s="41">
        <v>17035.7</v>
      </c>
      <c r="D26" s="41">
        <v>6879.6</v>
      </c>
      <c r="E26" s="41">
        <v>307.5</v>
      </c>
      <c r="F26" s="38">
        <f t="shared" si="0"/>
        <v>4.469736612593755</v>
      </c>
    </row>
    <row r="27" spans="1:6" ht="33.75" customHeight="1">
      <c r="A27" s="47" t="s">
        <v>7</v>
      </c>
      <c r="B27" s="47"/>
      <c r="C27" s="48">
        <v>773105.3</v>
      </c>
      <c r="D27" s="48">
        <f>D10+D11+D12+D13+D14+D15+D16+D17+D18+D19+D20+D24+D25+D26</f>
        <v>926957.1</v>
      </c>
      <c r="E27" s="48">
        <v>816186</v>
      </c>
      <c r="F27" s="48">
        <f t="shared" si="0"/>
        <v>88.05002949974707</v>
      </c>
    </row>
    <row r="28" spans="1:2" ht="30" customHeight="1">
      <c r="A28" s="25"/>
      <c r="B28" s="5"/>
    </row>
    <row r="29" spans="1:6" ht="24.75" customHeight="1">
      <c r="A29" s="23" t="s">
        <v>27</v>
      </c>
      <c r="B29" s="23"/>
      <c r="C29" s="23"/>
      <c r="D29" s="23"/>
      <c r="E29" s="23"/>
      <c r="F29" s="23"/>
    </row>
    <row r="30" ht="25.5" customHeight="1"/>
    <row r="31" ht="25.5" customHeight="1"/>
    <row r="32" ht="15.75" customHeight="1"/>
    <row r="33" ht="20.25" customHeight="1"/>
  </sheetData>
  <sheetProtection/>
  <mergeCells count="12">
    <mergeCell ref="D8:D9"/>
    <mergeCell ref="E8:F8"/>
    <mergeCell ref="A27:B27"/>
    <mergeCell ref="A20:A23"/>
    <mergeCell ref="C2:F2"/>
    <mergeCell ref="C3:F3"/>
    <mergeCell ref="B4:F4"/>
    <mergeCell ref="A29:F29"/>
    <mergeCell ref="A6:F6"/>
    <mergeCell ref="A8:A9"/>
    <mergeCell ref="B8:B9"/>
    <mergeCell ref="C8:C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2018-02-22T07:09:02Z</cp:lastPrinted>
  <dcterms:created xsi:type="dcterms:W3CDTF">2009-02-26T21:08:53Z</dcterms:created>
  <dcterms:modified xsi:type="dcterms:W3CDTF">2018-02-22T16:27:10Z</dcterms:modified>
  <cp:category/>
  <cp:version/>
  <cp:contentType/>
  <cp:contentStatus/>
</cp:coreProperties>
</file>