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եկ. 2021 1-ին կիս" sheetId="1" r:id="rId1"/>
    <sheet name="ծախս 2021 1-ին կիս" sheetId="2" r:id="rId2"/>
  </sheets>
  <definedNames/>
  <calcPr fullCalcOnLoad="1"/>
</workbook>
</file>

<file path=xl/sharedStrings.xml><?xml version="1.0" encoding="utf-8"?>
<sst xmlns="http://schemas.openxmlformats.org/spreadsheetml/2006/main" count="77" uniqueCount="68">
  <si>
    <t>¶àôÚø²Ð²ðÎ</t>
  </si>
  <si>
    <t xml:space="preserve">äºî²Î²Ü  îàôðø     </t>
  </si>
  <si>
    <t xml:space="preserve">¸àî²òÆ²                                       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</si>
  <si>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</si>
  <si>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</si>
  <si>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</si>
  <si>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</si>
  <si>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</si>
  <si>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</si>
  <si>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</si>
  <si>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</si>
  <si>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</si>
  <si>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>ԾԱԽՍԵՐԻ ԴԱՍԱԿԱՐԳՈՒՄԸ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</si>
  <si>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</si>
  <si>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</si>
  <si>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</si>
  <si>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</si>
  <si>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</si>
  <si>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</si>
  <si>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</si>
  <si>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</si>
  <si>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</si>
  <si>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</si>
  <si>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</si>
  <si>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</si>
  <si>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Èàôê²ìàðàôØ</t>
  </si>
  <si>
    <t>Ð³í»Éí³Í  2</t>
  </si>
  <si>
    <t>îºÔ²Î²Ü  îàôðø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</si>
  <si>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</si>
  <si>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</si>
  <si>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</si>
  <si>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</si>
  <si>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</si>
  <si>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</si>
  <si>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æð²Ø²î²Î²ð²ðàôØ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</si>
  <si>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</si>
  <si>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</si>
  <si>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</si>
  <si>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</si>
  <si>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</si>
  <si>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ԳՈՒՅԻ ՀՈՂԻ ՕՏԱՐՈՒՄ</t>
  </si>
  <si>
    <t>ՀՈՂԻ ԳՈՒՅՔԻ ՎԱՐՁԱԿԱԼՎՃ</t>
  </si>
  <si>
    <t>նվիրատվություն/վարչ/</t>
  </si>
  <si>
    <t xml:space="preserve">äÉան </t>
  </si>
  <si>
    <t>ԿՐԹՈՒԹՅՈՒՆ/մանկապարտեզ/արտադպ.դաստ.մարզ+արվեստ+երաշտական</t>
  </si>
  <si>
    <t xml:space="preserve">äÉ³Ý </t>
  </si>
  <si>
    <t>ՊԵՏ ԲՅՈՒՋԵԻՑ ՆՊԱՏԱԿԱՅԻՆ ՀԱՏԿԱՑ.ՍՈՒԲՎԵՆՑԻԱ</t>
  </si>
  <si>
    <t>ԸՆԴԱՄԵՆԸ</t>
  </si>
  <si>
    <t>ՔԱՂ.ՊԱՇՏՊԱՆՈՒԹՅՈՒՆ</t>
  </si>
  <si>
    <t>ԲՆԱԿԱՐԱՆԱՅԻՆ ՇԻՆԱՐԱՐՈՒԹՅՈՒՆ</t>
  </si>
  <si>
    <t>ԱՅԼ ԵԿԱՄՈՒՏ</t>
  </si>
  <si>
    <t xml:space="preserve"> ԱՆՇԱՐԺ ԳՈՒՔԻ ՀԱՐԿ /այդ թվում հողի հարկ իրավաբան.ֆիզիկական գույքահարկ իրավաբանական</t>
  </si>
  <si>
    <t>ԱՅԼ ԴՈՏԱՑԻԱ</t>
  </si>
  <si>
    <t xml:space="preserve">ä²îìÆð²Îì²Ì  ÈÆ²¼àðàôÂÚ.   </t>
  </si>
  <si>
    <t>ՄՈՒՏՔԵՐ ՏՈՒՅԺ.ՏՈՒԳԱՆՔ.</t>
  </si>
  <si>
    <t xml:space="preserve">Բերդ հ³Ù³ÛÝùÇ 2021Ã. տեղական բյուջեի Í³Ëë»ñÝ  ըստ բյուջետային ծախսերի գործառնական դասակարգման                                                                                           </t>
  </si>
  <si>
    <t>Ð²Ø²ÚÜøÆ öàÔàòÜºðÆ  ìºð²Üàðà¶àôØ</t>
  </si>
  <si>
    <t>ՋՐԱԳԾԻ ԿԱ ԿԱՌՈՒՑՈՒՄ /ՍՈՒԲ/</t>
  </si>
  <si>
    <t>2021թ. 1-կիսամյակ</t>
  </si>
  <si>
    <t xml:space="preserve">                            ³í³·³Ýáõ 2021 Ãí³Ï³ÝÇ </t>
  </si>
  <si>
    <t xml:space="preserve"> Բերդ հ³Ù³ÛÝùÇ 2021Ãí³Ï³ÝÇ »Ï³ÙáõïÝ»ñÇ Ï³ï³ñÙ³Ý Ù³ëÇÝ     </t>
  </si>
  <si>
    <t>նվիրատվություն/ֆոնդ/</t>
  </si>
  <si>
    <t>Պահուտային ֆոնդ</t>
  </si>
  <si>
    <t xml:space="preserve">                հուլիսի 21-Ç  N 75-Ա  áñáßÙ³Ý</t>
  </si>
  <si>
    <t xml:space="preserve">                հուլիսի 21-Ç  N 75-Ա áñáßÙ³Ý</t>
  </si>
  <si>
    <t xml:space="preserve">                                                             </t>
  </si>
  <si>
    <t>30.06.21թ.</t>
  </si>
  <si>
    <t>2021Ã. 1-ին կիսմյակ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</si>
</sst>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</numFmts>
  <fonts count="46">
    <font>
      <sz val="10"/>
      <name val="Arial"/>
      <family val="0"/>
    </font>
    <font>
      <i/>
      <sz val="12"/>
      <name val="Arial Armenian"/>
      <family val="2"/>
    </font>
    <font>
      <b/>
      <i/>
      <sz val="12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4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0"/>
      <name val="Arial AMU"/>
      <family val="2"/>
    </font>
    <font>
      <b/>
      <sz val="12"/>
      <name val="Arial AMU"/>
      <family val="2"/>
    </font>
    <font>
      <sz val="12"/>
      <name val="Arial AMU"/>
      <family val="2"/>
    </font>
    <font>
      <sz val="14"/>
      <name val="Arial AMU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86" fontId="27" fillId="0" borderId="13" xfId="0" applyNumberFormat="1" applyFont="1" applyBorder="1" applyAlignment="1">
      <alignment/>
    </xf>
    <xf numFmtId="180" fontId="27" fillId="0" borderId="13" xfId="0" applyNumberFormat="1" applyFont="1" applyBorder="1" applyAlignment="1">
      <alignment/>
    </xf>
    <xf numFmtId="186" fontId="27" fillId="33" borderId="13" xfId="0" applyNumberFormat="1" applyFont="1" applyFill="1" applyBorder="1" applyAlignment="1">
      <alignment/>
    </xf>
    <xf numFmtId="186" fontId="26" fillId="33" borderId="10" xfId="0" applyNumberFormat="1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186" fontId="26" fillId="33" borderId="10" xfId="0" applyNumberFormat="1" applyFont="1" applyFill="1" applyBorder="1" applyAlignment="1">
      <alignment/>
    </xf>
    <xf numFmtId="0" fontId="26" fillId="0" borderId="14" xfId="0" applyFont="1" applyBorder="1" applyAlignment="1">
      <alignment horizontal="center"/>
    </xf>
    <xf numFmtId="186" fontId="26" fillId="33" borderId="13" xfId="0" applyNumberFormat="1" applyFont="1" applyFill="1" applyBorder="1" applyAlignment="1">
      <alignment/>
    </xf>
    <xf numFmtId="197" fontId="27" fillId="0" borderId="13" xfId="0" applyNumberFormat="1" applyFont="1" applyBorder="1" applyAlignment="1">
      <alignment/>
    </xf>
    <xf numFmtId="186" fontId="26" fillId="0" borderId="13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186" fontId="26" fillId="0" borderId="10" xfId="0" applyNumberFormat="1" applyFont="1" applyBorder="1" applyAlignment="1">
      <alignment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 wrapText="1"/>
    </xf>
    <xf numFmtId="186" fontId="27" fillId="0" borderId="10" xfId="0" applyNumberFormat="1" applyFont="1" applyBorder="1" applyAlignment="1">
      <alignment/>
    </xf>
    <xf numFmtId="0" fontId="27" fillId="34" borderId="10" xfId="0" applyFont="1" applyFill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186" fontId="27" fillId="34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186" fontId="27" fillId="0" borderId="11" xfId="0" applyNumberFormat="1" applyFont="1" applyBorder="1" applyAlignment="1">
      <alignment/>
    </xf>
    <xf numFmtId="186" fontId="27" fillId="34" borderId="11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 wrapText="1"/>
    </xf>
    <xf numFmtId="0" fontId="27" fillId="33" borderId="10" xfId="0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6" fontId="27" fillId="0" borderId="13" xfId="0" applyNumberFormat="1" applyFont="1" applyBorder="1" applyAlignment="1">
      <alignment horizontal="right" vertical="center"/>
    </xf>
    <xf numFmtId="180" fontId="27" fillId="0" borderId="13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140625" style="84" customWidth="1"/>
    <col min="2" max="2" width="35.28125" style="4" customWidth="1"/>
    <col min="3" max="3" width="13.140625" style="4" customWidth="1"/>
    <col min="4" max="4" width="12.8515625" style="4" customWidth="1"/>
    <col min="5" max="6" width="14.00390625" style="4" customWidth="1"/>
    <col min="7" max="7" width="10.140625" style="4" customWidth="1"/>
    <col min="8" max="9" width="9.140625" style="4" customWidth="1"/>
    <col min="10" max="10" width="10.8515625" style="4" bestFit="1" customWidth="1"/>
    <col min="11" max="11" width="17.7109375" style="4" customWidth="1"/>
    <col min="12" max="12" width="9.140625" style="4" customWidth="1"/>
    <col min="13" max="13" width="14.28125" style="4" customWidth="1"/>
    <col min="14" max="16384" width="9.140625" style="4" customWidth="1"/>
  </cols>
  <sheetData>
    <row r="1" spans="1:11" ht="15">
      <c r="A1" s="81"/>
      <c r="B1" s="40"/>
      <c r="C1" s="40"/>
      <c r="D1" s="40"/>
      <c r="E1" s="6" t="s">
        <v>15</v>
      </c>
      <c r="F1" s="6"/>
      <c r="G1" s="6"/>
      <c r="H1" s="30"/>
      <c r="I1" s="30"/>
      <c r="J1" s="30"/>
      <c r="K1" s="30"/>
    </row>
    <row r="2" spans="1:11" ht="15">
      <c r="A2" s="81"/>
      <c r="B2" s="40"/>
      <c r="C2" s="40"/>
      <c r="D2" s="40"/>
      <c r="E2" s="6" t="s">
        <v>20</v>
      </c>
      <c r="F2" s="6"/>
      <c r="G2" s="6"/>
      <c r="H2" s="31"/>
      <c r="I2" s="31"/>
      <c r="J2" s="31"/>
      <c r="K2" s="31"/>
    </row>
    <row r="3" spans="1:11" ht="15">
      <c r="A3" s="81"/>
      <c r="B3" s="6" t="s">
        <v>59</v>
      </c>
      <c r="C3" s="6"/>
      <c r="D3" s="6"/>
      <c r="E3" s="6"/>
      <c r="F3" s="6"/>
      <c r="G3" s="6"/>
      <c r="H3" s="31"/>
      <c r="I3" s="31"/>
      <c r="J3" s="31"/>
      <c r="K3" s="31"/>
    </row>
    <row r="4" spans="1:11" ht="15">
      <c r="A4" s="81"/>
      <c r="B4" s="6" t="s">
        <v>63</v>
      </c>
      <c r="C4" s="6"/>
      <c r="D4" s="6"/>
      <c r="E4" s="6"/>
      <c r="F4" s="6"/>
      <c r="G4" s="6"/>
      <c r="H4" s="31"/>
      <c r="I4" s="31"/>
      <c r="J4" s="31"/>
      <c r="K4" s="31"/>
    </row>
    <row r="5" spans="1:7" ht="22.5" customHeight="1">
      <c r="A5" s="7"/>
      <c r="B5" s="7"/>
      <c r="C5" s="7"/>
      <c r="D5" s="7"/>
      <c r="E5" s="7"/>
      <c r="F5" s="7"/>
      <c r="G5" s="7"/>
    </row>
    <row r="6" spans="1:7" ht="27" customHeight="1">
      <c r="A6" s="8" t="s">
        <v>60</v>
      </c>
      <c r="B6" s="8"/>
      <c r="C6" s="8"/>
      <c r="D6" s="8"/>
      <c r="E6" s="8"/>
      <c r="F6" s="8"/>
      <c r="G6" s="8"/>
    </row>
    <row r="7" spans="1:7" ht="13.5" customHeight="1">
      <c r="A7" s="81"/>
      <c r="B7" s="40"/>
      <c r="C7" s="9" t="s">
        <v>66</v>
      </c>
      <c r="D7" s="40"/>
      <c r="E7" s="40"/>
      <c r="F7" s="40"/>
      <c r="G7" s="40"/>
    </row>
    <row r="8" spans="1:7" ht="29.25" customHeight="1">
      <c r="A8" s="82" t="s">
        <v>10</v>
      </c>
      <c r="B8" s="10" t="s">
        <v>18</v>
      </c>
      <c r="C8" s="41" t="s">
        <v>21</v>
      </c>
      <c r="D8" s="69" t="s">
        <v>35</v>
      </c>
      <c r="E8" s="42" t="s">
        <v>67</v>
      </c>
      <c r="F8" s="43"/>
      <c r="G8" s="44"/>
    </row>
    <row r="9" spans="1:7" ht="36" customHeight="1">
      <c r="A9" s="11" t="s">
        <v>11</v>
      </c>
      <c r="B9" s="12"/>
      <c r="C9" s="45"/>
      <c r="D9" s="70" t="s">
        <v>36</v>
      </c>
      <c r="E9" s="71" t="s">
        <v>45</v>
      </c>
      <c r="F9" s="72" t="s">
        <v>22</v>
      </c>
      <c r="G9" s="73" t="s">
        <v>23</v>
      </c>
    </row>
    <row r="10" spans="1:14" ht="63" customHeight="1">
      <c r="A10" s="82">
        <v>1</v>
      </c>
      <c r="B10" s="74" t="s">
        <v>51</v>
      </c>
      <c r="C10" s="85">
        <v>57000</v>
      </c>
      <c r="D10" s="85">
        <v>57000</v>
      </c>
      <c r="E10" s="85">
        <v>25950</v>
      </c>
      <c r="F10" s="86">
        <v>20301.5</v>
      </c>
      <c r="G10" s="85">
        <f aca="true" t="shared" si="0" ref="G10:G16">F10/E10*100</f>
        <v>78.23314065510597</v>
      </c>
      <c r="J10" s="32"/>
      <c r="K10" s="33"/>
      <c r="L10" s="32"/>
      <c r="M10" s="34"/>
      <c r="N10" s="32"/>
    </row>
    <row r="11" spans="1:14" ht="22.5" customHeight="1">
      <c r="A11" s="82">
        <v>2</v>
      </c>
      <c r="B11" s="75" t="s">
        <v>0</v>
      </c>
      <c r="C11" s="13">
        <v>85000</v>
      </c>
      <c r="D11" s="13">
        <v>85000</v>
      </c>
      <c r="E11" s="13">
        <v>45900</v>
      </c>
      <c r="F11" s="14">
        <v>40897.1</v>
      </c>
      <c r="G11" s="13">
        <f t="shared" si="0"/>
        <v>89.10043572984749</v>
      </c>
      <c r="J11" s="32"/>
      <c r="K11" s="33"/>
      <c r="L11" s="32"/>
      <c r="M11" s="34"/>
      <c r="N11" s="32"/>
    </row>
    <row r="12" spans="1:14" ht="22.5" customHeight="1">
      <c r="A12" s="82">
        <v>3</v>
      </c>
      <c r="B12" s="75" t="s">
        <v>1</v>
      </c>
      <c r="C12" s="13">
        <v>3500</v>
      </c>
      <c r="D12" s="13">
        <v>3500</v>
      </c>
      <c r="E12" s="13">
        <v>1925</v>
      </c>
      <c r="F12" s="14">
        <v>2110.4</v>
      </c>
      <c r="G12" s="13">
        <f t="shared" si="0"/>
        <v>109.63116883116884</v>
      </c>
      <c r="J12" s="32"/>
      <c r="K12" s="33"/>
      <c r="L12" s="32"/>
      <c r="M12" s="34"/>
      <c r="N12" s="32"/>
    </row>
    <row r="13" spans="1:14" ht="22.5" customHeight="1">
      <c r="A13" s="82">
        <v>4</v>
      </c>
      <c r="B13" s="75" t="s">
        <v>27</v>
      </c>
      <c r="C13" s="13">
        <v>4000</v>
      </c>
      <c r="D13" s="13">
        <v>4000</v>
      </c>
      <c r="E13" s="13">
        <v>2700</v>
      </c>
      <c r="F13" s="14">
        <v>2508.4</v>
      </c>
      <c r="G13" s="13">
        <f t="shared" si="0"/>
        <v>92.90370370370371</v>
      </c>
      <c r="J13" s="32"/>
      <c r="K13" s="33"/>
      <c r="L13" s="32"/>
      <c r="M13" s="34"/>
      <c r="N13" s="32"/>
    </row>
    <row r="14" spans="1:14" ht="22.5" customHeight="1">
      <c r="A14" s="82">
        <v>5</v>
      </c>
      <c r="B14" s="75" t="s">
        <v>41</v>
      </c>
      <c r="C14" s="13">
        <v>16000</v>
      </c>
      <c r="D14" s="13">
        <v>16000</v>
      </c>
      <c r="E14" s="13">
        <v>6815</v>
      </c>
      <c r="F14" s="14">
        <v>7546.4</v>
      </c>
      <c r="G14" s="13">
        <f t="shared" si="0"/>
        <v>110.73220836390314</v>
      </c>
      <c r="J14" s="32"/>
      <c r="K14" s="33"/>
      <c r="L14" s="32"/>
      <c r="M14" s="34"/>
      <c r="N14" s="32"/>
    </row>
    <row r="15" spans="1:14" ht="22.5" customHeight="1">
      <c r="A15" s="82">
        <v>6</v>
      </c>
      <c r="B15" s="75" t="s">
        <v>13</v>
      </c>
      <c r="C15" s="13">
        <v>39200</v>
      </c>
      <c r="D15" s="13">
        <v>39200</v>
      </c>
      <c r="E15" s="13">
        <v>24600</v>
      </c>
      <c r="F15" s="14">
        <v>27850.3</v>
      </c>
      <c r="G15" s="13">
        <f t="shared" si="0"/>
        <v>113.21260162601625</v>
      </c>
      <c r="J15" s="32"/>
      <c r="K15" s="33"/>
      <c r="L15" s="32"/>
      <c r="M15" s="34"/>
      <c r="N15" s="32"/>
    </row>
    <row r="16" spans="1:14" ht="22.5" customHeight="1">
      <c r="A16" s="82">
        <v>7</v>
      </c>
      <c r="B16" s="75" t="s">
        <v>50</v>
      </c>
      <c r="C16" s="13">
        <v>12000</v>
      </c>
      <c r="D16" s="15">
        <v>12360</v>
      </c>
      <c r="E16" s="13">
        <v>6000</v>
      </c>
      <c r="F16" s="14">
        <v>5112.9</v>
      </c>
      <c r="G16" s="13">
        <f t="shared" si="0"/>
        <v>85.215</v>
      </c>
      <c r="J16" s="32"/>
      <c r="K16" s="33"/>
      <c r="L16" s="32"/>
      <c r="M16" s="34"/>
      <c r="N16" s="32"/>
    </row>
    <row r="17" spans="1:14" ht="22.5" customHeight="1">
      <c r="A17" s="82">
        <v>8</v>
      </c>
      <c r="B17" s="75"/>
      <c r="C17" s="13">
        <v>0</v>
      </c>
      <c r="D17" s="13">
        <v>0</v>
      </c>
      <c r="E17" s="13">
        <v>0</v>
      </c>
      <c r="F17" s="13"/>
      <c r="G17" s="13"/>
      <c r="J17" s="32"/>
      <c r="K17" s="34"/>
      <c r="L17" s="32"/>
      <c r="M17" s="34"/>
      <c r="N17" s="32"/>
    </row>
    <row r="18" spans="1:14" ht="20.25" customHeight="1">
      <c r="A18" s="26" t="s">
        <v>9</v>
      </c>
      <c r="B18" s="27"/>
      <c r="C18" s="16">
        <f>SUM(C10:C17)</f>
        <v>216700</v>
      </c>
      <c r="D18" s="16">
        <f>SUM(D10:D17)</f>
        <v>217060</v>
      </c>
      <c r="E18" s="16">
        <f>SUM(E10:E17)</f>
        <v>113890</v>
      </c>
      <c r="F18" s="17">
        <f>SUM(F10:F17)</f>
        <v>106326.99999999999</v>
      </c>
      <c r="G18" s="18">
        <f>F18/E18*100</f>
        <v>93.35938185968917</v>
      </c>
      <c r="J18" s="32"/>
      <c r="K18" s="35"/>
      <c r="L18" s="36"/>
      <c r="M18" s="37"/>
      <c r="N18" s="32"/>
    </row>
    <row r="19" spans="1:14" ht="15" customHeight="1">
      <c r="A19" s="11" t="s">
        <v>17</v>
      </c>
      <c r="B19" s="19"/>
      <c r="C19" s="19"/>
      <c r="D19" s="19"/>
      <c r="E19" s="19"/>
      <c r="F19" s="19"/>
      <c r="G19" s="12"/>
      <c r="J19" s="32" t="s">
        <v>19</v>
      </c>
      <c r="K19" s="32"/>
      <c r="L19" s="32"/>
      <c r="M19" s="32"/>
      <c r="N19" s="32"/>
    </row>
    <row r="20" spans="1:14" ht="18" customHeight="1">
      <c r="A20" s="82">
        <v>9</v>
      </c>
      <c r="B20" s="75" t="s">
        <v>2</v>
      </c>
      <c r="C20" s="13">
        <v>983172.7</v>
      </c>
      <c r="D20" s="13">
        <v>983172.7</v>
      </c>
      <c r="E20" s="13">
        <v>491586.4</v>
      </c>
      <c r="F20" s="13">
        <v>491586.4</v>
      </c>
      <c r="G20" s="13">
        <f aca="true" t="shared" si="1" ref="G20:G28">F20/E20*100</f>
        <v>100</v>
      </c>
      <c r="J20" s="32"/>
      <c r="K20" s="32"/>
      <c r="L20" s="32"/>
      <c r="M20" s="32"/>
      <c r="N20" s="32"/>
    </row>
    <row r="21" spans="1:14" ht="16.5" customHeight="1">
      <c r="A21" s="82">
        <v>10</v>
      </c>
      <c r="B21" s="76" t="s">
        <v>52</v>
      </c>
      <c r="C21" s="13">
        <v>15231.9</v>
      </c>
      <c r="D21" s="13">
        <v>15231.9</v>
      </c>
      <c r="E21" s="13">
        <v>7616</v>
      </c>
      <c r="F21" s="13">
        <v>7616</v>
      </c>
      <c r="G21" s="13">
        <f t="shared" si="1"/>
        <v>100</v>
      </c>
      <c r="I21" s="38"/>
      <c r="J21" s="32"/>
      <c r="K21" s="32"/>
      <c r="L21" s="32"/>
      <c r="M21" s="32"/>
      <c r="N21" s="32"/>
    </row>
    <row r="22" spans="1:14" ht="30.75" customHeight="1">
      <c r="A22" s="82">
        <v>11</v>
      </c>
      <c r="B22" s="76" t="s">
        <v>46</v>
      </c>
      <c r="C22" s="13">
        <v>3500.6</v>
      </c>
      <c r="D22" s="15">
        <v>1634.8</v>
      </c>
      <c r="E22" s="13">
        <v>875.2</v>
      </c>
      <c r="F22" s="13">
        <v>1307.8</v>
      </c>
      <c r="G22" s="13">
        <f t="shared" si="1"/>
        <v>149.42870201096892</v>
      </c>
      <c r="I22" s="38"/>
      <c r="J22" s="32"/>
      <c r="K22" s="32"/>
      <c r="L22" s="32"/>
      <c r="M22" s="32"/>
      <c r="N22" s="32"/>
    </row>
    <row r="23" spans="1:7" ht="18" customHeight="1">
      <c r="A23" s="82">
        <v>12</v>
      </c>
      <c r="B23" s="75" t="s">
        <v>38</v>
      </c>
      <c r="C23" s="13">
        <v>153391.2</v>
      </c>
      <c r="D23" s="13">
        <v>153391.2</v>
      </c>
      <c r="E23" s="13">
        <v>153391.2</v>
      </c>
      <c r="F23" s="13">
        <v>153391.2</v>
      </c>
      <c r="G23" s="13">
        <f t="shared" si="1"/>
        <v>100</v>
      </c>
    </row>
    <row r="24" spans="1:7" ht="18" customHeight="1">
      <c r="A24" s="26" t="s">
        <v>47</v>
      </c>
      <c r="B24" s="27"/>
      <c r="C24" s="15">
        <f>SUM(C20:C23)</f>
        <v>1155296.4</v>
      </c>
      <c r="D24" s="20">
        <f>SUM(D20:D23)</f>
        <v>1153430.6</v>
      </c>
      <c r="E24" s="20">
        <f>SUM(E20:E23)</f>
        <v>653468.8</v>
      </c>
      <c r="F24" s="20">
        <f>SUM(F20:F23)</f>
        <v>653901.4</v>
      </c>
      <c r="G24" s="13">
        <f t="shared" si="1"/>
        <v>100.06620055923099</v>
      </c>
    </row>
    <row r="25" spans="1:7" ht="18" customHeight="1">
      <c r="A25" s="82">
        <v>13</v>
      </c>
      <c r="B25" s="75" t="s">
        <v>61</v>
      </c>
      <c r="C25" s="13"/>
      <c r="D25" s="13"/>
      <c r="E25" s="13"/>
      <c r="F25" s="13"/>
      <c r="G25" s="13"/>
    </row>
    <row r="26" spans="1:7" ht="18" customHeight="1">
      <c r="A26" s="82">
        <v>14</v>
      </c>
      <c r="B26" s="75" t="s">
        <v>42</v>
      </c>
      <c r="C26" s="13"/>
      <c r="D26" s="13"/>
      <c r="E26" s="13"/>
      <c r="F26" s="13"/>
      <c r="G26" s="13"/>
    </row>
    <row r="27" spans="1:7" ht="18" customHeight="1" hidden="1">
      <c r="A27" s="82"/>
      <c r="B27" s="75" t="s">
        <v>42</v>
      </c>
      <c r="C27" s="13"/>
      <c r="D27" s="13">
        <f>SUM(D26)</f>
        <v>0</v>
      </c>
      <c r="E27" s="13"/>
      <c r="F27" s="13"/>
      <c r="G27" s="13" t="e">
        <f t="shared" si="1"/>
        <v>#DIV/0!</v>
      </c>
    </row>
    <row r="28" spans="1:7" ht="18" customHeight="1">
      <c r="A28" s="82">
        <v>15</v>
      </c>
      <c r="B28" s="77" t="s">
        <v>54</v>
      </c>
      <c r="C28" s="15">
        <v>600.5</v>
      </c>
      <c r="D28" s="15">
        <v>600.5</v>
      </c>
      <c r="E28" s="15">
        <v>300.3</v>
      </c>
      <c r="F28" s="15">
        <v>200</v>
      </c>
      <c r="G28" s="13">
        <f t="shared" si="1"/>
        <v>66.6000666000666</v>
      </c>
    </row>
    <row r="29" spans="1:7" ht="18" customHeight="1">
      <c r="A29" s="82">
        <v>16</v>
      </c>
      <c r="B29" s="75" t="s">
        <v>53</v>
      </c>
      <c r="C29" s="13">
        <v>5474.3</v>
      </c>
      <c r="D29" s="13">
        <v>5474.3</v>
      </c>
      <c r="E29" s="21">
        <v>2737.2</v>
      </c>
      <c r="F29" s="13">
        <v>2463.4</v>
      </c>
      <c r="G29" s="13">
        <f>F29/E29*100</f>
        <v>89.99707730527547</v>
      </c>
    </row>
    <row r="30" spans="1:10" ht="18" customHeight="1">
      <c r="A30" s="83"/>
      <c r="B30" s="78" t="s">
        <v>47</v>
      </c>
      <c r="C30" s="22">
        <f>C18+C24+C28+C29</f>
        <v>1378071.2</v>
      </c>
      <c r="D30" s="22">
        <f>D18+D24+D28+D29</f>
        <v>1376565.4000000001</v>
      </c>
      <c r="E30" s="22">
        <f>E18+E24+E28+E29</f>
        <v>770396.3</v>
      </c>
      <c r="F30" s="22">
        <f>F18+F24+F28+F29</f>
        <v>762891.8</v>
      </c>
      <c r="G30" s="13">
        <f>F30/E30*100</f>
        <v>99.0258909602759</v>
      </c>
      <c r="J30" s="5"/>
    </row>
    <row r="31" spans="1:7" ht="0.75" customHeight="1" hidden="1">
      <c r="A31" s="82">
        <v>14</v>
      </c>
      <c r="B31" s="75"/>
      <c r="C31" s="23"/>
      <c r="D31" s="23"/>
      <c r="E31" s="23"/>
      <c r="F31" s="24"/>
      <c r="G31" s="23"/>
    </row>
    <row r="32" spans="1:7" ht="27" customHeight="1" hidden="1">
      <c r="A32" s="82">
        <v>15</v>
      </c>
      <c r="B32" s="52"/>
      <c r="C32" s="23"/>
      <c r="D32" s="23"/>
      <c r="E32" s="23"/>
      <c r="F32" s="24"/>
      <c r="G32" s="23"/>
    </row>
    <row r="33" spans="1:7" ht="21" customHeight="1">
      <c r="A33" s="82">
        <v>17</v>
      </c>
      <c r="B33" s="79" t="s">
        <v>3</v>
      </c>
      <c r="C33" s="25">
        <f>C34+C35</f>
        <v>194690.2</v>
      </c>
      <c r="D33" s="25">
        <f>D34+D35</f>
        <v>194690.2</v>
      </c>
      <c r="E33" s="25">
        <f>E34+E35</f>
        <v>194690.2</v>
      </c>
      <c r="F33" s="25">
        <f>F34+F35</f>
        <v>194690.2</v>
      </c>
      <c r="G33" s="23"/>
    </row>
    <row r="34" spans="1:7" ht="21" customHeight="1">
      <c r="A34" s="82">
        <v>18</v>
      </c>
      <c r="B34" s="80" t="s">
        <v>4</v>
      </c>
      <c r="C34" s="13">
        <v>16969.2</v>
      </c>
      <c r="D34" s="13">
        <v>16969.2</v>
      </c>
      <c r="E34" s="13">
        <v>16969.2</v>
      </c>
      <c r="F34" s="13">
        <v>16969.2</v>
      </c>
      <c r="G34" s="23"/>
    </row>
    <row r="35" spans="1:7" ht="21" customHeight="1">
      <c r="A35" s="82">
        <v>19</v>
      </c>
      <c r="B35" s="80" t="s">
        <v>28</v>
      </c>
      <c r="C35" s="13">
        <v>177721</v>
      </c>
      <c r="D35" s="13">
        <v>177721</v>
      </c>
      <c r="E35" s="13">
        <v>177721</v>
      </c>
      <c r="F35" s="13">
        <v>177721</v>
      </c>
      <c r="G35" s="23"/>
    </row>
    <row r="36" spans="1:7" ht="13.5" customHeight="1">
      <c r="A36" s="81"/>
      <c r="B36" s="28" t="s">
        <v>65</v>
      </c>
      <c r="C36" s="40"/>
      <c r="D36" s="40"/>
      <c r="E36" s="40"/>
      <c r="F36" s="40"/>
      <c r="G36" s="40"/>
    </row>
    <row r="37" spans="1:7" ht="13.5" customHeight="1">
      <c r="A37" s="81"/>
      <c r="B37" s="28"/>
      <c r="C37" s="40"/>
      <c r="D37" s="40"/>
      <c r="E37" s="40"/>
      <c r="F37" s="40"/>
      <c r="G37" s="40"/>
    </row>
    <row r="38" spans="1:7" ht="13.5" customHeight="1">
      <c r="A38" s="81"/>
      <c r="B38" s="28"/>
      <c r="C38" s="40"/>
      <c r="D38" s="40"/>
      <c r="E38" s="40"/>
      <c r="F38" s="40"/>
      <c r="G38" s="40"/>
    </row>
    <row r="39" spans="1:7" ht="20.25" customHeight="1">
      <c r="A39" s="29" t="s">
        <v>29</v>
      </c>
      <c r="B39" s="29"/>
      <c r="C39" s="29"/>
      <c r="D39" s="29"/>
      <c r="E39" s="29"/>
      <c r="F39" s="29"/>
      <c r="G39" s="29"/>
    </row>
  </sheetData>
  <sheetProtection/>
  <mergeCells count="13">
    <mergeCell ref="E1:G1"/>
    <mergeCell ref="E2:G2"/>
    <mergeCell ref="B3:G3"/>
    <mergeCell ref="B4:G4"/>
    <mergeCell ref="A5:G5"/>
    <mergeCell ref="A6:G6"/>
    <mergeCell ref="A39:G39"/>
    <mergeCell ref="C8:C9"/>
    <mergeCell ref="E8:G8"/>
    <mergeCell ref="A9:B9"/>
    <mergeCell ref="A18:B18"/>
    <mergeCell ref="A19:G19"/>
    <mergeCell ref="A24:B24"/>
  </mergeCells>
  <printOptions/>
  <pageMargins left="0.35" right="0.2" top="0.22" bottom="0.38" header="0.17" footer="0.2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tabSelected="1" zoomScalePageLayoutView="0" workbookViewId="0" topLeftCell="A7">
      <selection activeCell="C14" sqref="C14"/>
    </sheetView>
  </sheetViews>
  <sheetFormatPr defaultColWidth="9.140625" defaultRowHeight="12.75"/>
  <cols>
    <col min="1" max="1" width="4.00390625" style="2" customWidth="1"/>
    <col min="2" max="2" width="37.7109375" style="5" customWidth="1"/>
    <col min="3" max="4" width="13.421875" style="2" customWidth="1"/>
    <col min="5" max="5" width="13.57421875" style="2" customWidth="1"/>
    <col min="6" max="6" width="14.140625" style="2" customWidth="1"/>
    <col min="7" max="7" width="12.7109375" style="2" customWidth="1"/>
    <col min="8" max="16384" width="9.140625" style="2" customWidth="1"/>
  </cols>
  <sheetData>
    <row r="1" spans="1:7" ht="15">
      <c r="A1" s="40"/>
      <c r="B1" s="39"/>
      <c r="C1" s="6" t="s">
        <v>26</v>
      </c>
      <c r="D1" s="6"/>
      <c r="E1" s="6"/>
      <c r="F1" s="6"/>
      <c r="G1" s="6"/>
    </row>
    <row r="2" spans="1:7" s="1" customFormat="1" ht="15">
      <c r="A2" s="40"/>
      <c r="B2" s="40"/>
      <c r="C2" s="6" t="s">
        <v>20</v>
      </c>
      <c r="D2" s="6"/>
      <c r="E2" s="6"/>
      <c r="F2" s="6"/>
      <c r="G2" s="6"/>
    </row>
    <row r="3" spans="1:7" ht="15">
      <c r="A3" s="6" t="s">
        <v>59</v>
      </c>
      <c r="B3" s="6"/>
      <c r="C3" s="6"/>
      <c r="D3" s="6"/>
      <c r="E3" s="6"/>
      <c r="F3" s="6"/>
      <c r="G3" s="6"/>
    </row>
    <row r="4" spans="1:7" ht="15">
      <c r="A4" s="6" t="s">
        <v>64</v>
      </c>
      <c r="B4" s="6"/>
      <c r="C4" s="6"/>
      <c r="D4" s="6"/>
      <c r="E4" s="6"/>
      <c r="F4" s="6"/>
      <c r="G4" s="6"/>
    </row>
    <row r="5" spans="1:7" ht="46.5" customHeight="1">
      <c r="A5" s="8" t="s">
        <v>55</v>
      </c>
      <c r="B5" s="8"/>
      <c r="C5" s="8"/>
      <c r="D5" s="8"/>
      <c r="E5" s="8"/>
      <c r="F5" s="8"/>
      <c r="G5" s="8"/>
    </row>
    <row r="6" spans="1:7" ht="18" customHeight="1">
      <c r="A6" s="40"/>
      <c r="B6" s="40"/>
      <c r="C6" s="60" t="s">
        <v>66</v>
      </c>
      <c r="D6" s="61"/>
      <c r="E6" s="40"/>
      <c r="F6" s="40"/>
      <c r="G6" s="40"/>
    </row>
    <row r="7" spans="1:7" ht="19.5" customHeight="1">
      <c r="A7" s="62" t="s">
        <v>10</v>
      </c>
      <c r="B7" s="41" t="s">
        <v>12</v>
      </c>
      <c r="C7" s="41" t="s">
        <v>24</v>
      </c>
      <c r="D7" s="41" t="s">
        <v>37</v>
      </c>
      <c r="E7" s="42" t="s">
        <v>58</v>
      </c>
      <c r="F7" s="43"/>
      <c r="G7" s="44"/>
    </row>
    <row r="8" spans="1:7" ht="41.25" customHeight="1">
      <c r="A8" s="63"/>
      <c r="B8" s="45"/>
      <c r="C8" s="45"/>
      <c r="D8" s="46"/>
      <c r="E8" s="47" t="s">
        <v>43</v>
      </c>
      <c r="F8" s="48" t="s">
        <v>22</v>
      </c>
      <c r="G8" s="10" t="s">
        <v>23</v>
      </c>
    </row>
    <row r="9" spans="1:7" ht="28.5" customHeight="1">
      <c r="A9" s="64">
        <v>1</v>
      </c>
      <c r="B9" s="49" t="s">
        <v>5</v>
      </c>
      <c r="C9" s="50">
        <v>289736.9</v>
      </c>
      <c r="D9" s="50">
        <v>280543.2</v>
      </c>
      <c r="E9" s="50">
        <v>118792.1</v>
      </c>
      <c r="F9" s="51">
        <v>117989.2</v>
      </c>
      <c r="G9" s="23">
        <f>F9/E9*100</f>
        <v>99.32411330383081</v>
      </c>
    </row>
    <row r="10" spans="1:7" ht="49.5" customHeight="1">
      <c r="A10" s="64">
        <v>2</v>
      </c>
      <c r="B10" s="52" t="s">
        <v>44</v>
      </c>
      <c r="C10" s="53">
        <v>344817.3</v>
      </c>
      <c r="D10" s="53">
        <v>344817.3</v>
      </c>
      <c r="E10" s="53">
        <v>150162.9</v>
      </c>
      <c r="F10" s="51">
        <v>168616.1</v>
      </c>
      <c r="G10" s="23">
        <f>F10/E10*100</f>
        <v>112.28878770988042</v>
      </c>
    </row>
    <row r="11" spans="1:7" ht="24.75" customHeight="1">
      <c r="A11" s="65">
        <v>3</v>
      </c>
      <c r="B11" s="52" t="s">
        <v>31</v>
      </c>
      <c r="C11" s="25">
        <f>C12+C13+C14</f>
        <v>91941.4</v>
      </c>
      <c r="D11" s="25">
        <f>D12+D13+D14</f>
        <v>92786.9</v>
      </c>
      <c r="E11" s="25">
        <f>E12+E13+E14</f>
        <v>58900.4</v>
      </c>
      <c r="F11" s="25">
        <f>F12+F13+F14</f>
        <v>52811.9</v>
      </c>
      <c r="G11" s="23">
        <f>F11/E11*100</f>
        <v>89.66305831539344</v>
      </c>
    </row>
    <row r="12" spans="1:7" ht="24.75" customHeight="1">
      <c r="A12" s="66"/>
      <c r="B12" s="52" t="s">
        <v>32</v>
      </c>
      <c r="C12" s="50">
        <v>12800.7</v>
      </c>
      <c r="D12" s="50">
        <v>12800.7</v>
      </c>
      <c r="E12" s="50">
        <v>6400.4</v>
      </c>
      <c r="F12" s="51">
        <v>4833</v>
      </c>
      <c r="G12" s="23">
        <f>F12/E12*100</f>
        <v>75.51090556840198</v>
      </c>
    </row>
    <row r="13" spans="1:7" ht="24.75" customHeight="1">
      <c r="A13" s="66"/>
      <c r="B13" s="52" t="s">
        <v>33</v>
      </c>
      <c r="C13" s="50">
        <v>66140.7</v>
      </c>
      <c r="D13" s="50">
        <v>66986.2</v>
      </c>
      <c r="E13" s="50">
        <v>46000</v>
      </c>
      <c r="F13" s="51">
        <v>45309.6</v>
      </c>
      <c r="G13" s="23">
        <f aca="true" t="shared" si="0" ref="G13:G28">F13/E13*100</f>
        <v>98.4991304347826</v>
      </c>
    </row>
    <row r="14" spans="1:7" ht="21" customHeight="1">
      <c r="A14" s="67"/>
      <c r="B14" s="52" t="s">
        <v>39</v>
      </c>
      <c r="C14" s="50">
        <v>13000</v>
      </c>
      <c r="D14" s="50">
        <v>13000</v>
      </c>
      <c r="E14" s="50">
        <v>6500</v>
      </c>
      <c r="F14" s="51">
        <v>2669.3</v>
      </c>
      <c r="G14" s="23">
        <f t="shared" si="0"/>
        <v>41.066153846153846</v>
      </c>
    </row>
    <row r="15" spans="1:7" ht="29.25" customHeight="1">
      <c r="A15" s="64">
        <v>4</v>
      </c>
      <c r="B15" s="54" t="s">
        <v>16</v>
      </c>
      <c r="C15" s="50">
        <v>247631.8</v>
      </c>
      <c r="D15" s="50">
        <v>247991.8</v>
      </c>
      <c r="E15" s="50">
        <v>134000</v>
      </c>
      <c r="F15" s="53">
        <v>133925.8</v>
      </c>
      <c r="G15" s="23">
        <f t="shared" si="0"/>
        <v>99.94462686567164</v>
      </c>
    </row>
    <row r="16" spans="1:7" ht="24.75" customHeight="1">
      <c r="A16" s="64">
        <v>5</v>
      </c>
      <c r="B16" s="52" t="s">
        <v>6</v>
      </c>
      <c r="C16" s="50">
        <v>10000</v>
      </c>
      <c r="D16" s="50">
        <v>10000</v>
      </c>
      <c r="E16" s="50">
        <v>5000</v>
      </c>
      <c r="F16" s="53">
        <v>2986</v>
      </c>
      <c r="G16" s="23">
        <f t="shared" si="0"/>
        <v>59.72</v>
      </c>
    </row>
    <row r="17" spans="1:7" ht="34.5" customHeight="1">
      <c r="A17" s="64">
        <v>6</v>
      </c>
      <c r="B17" s="52" t="s">
        <v>56</v>
      </c>
      <c r="C17" s="50">
        <v>186890.1</v>
      </c>
      <c r="D17" s="50">
        <v>186890.1</v>
      </c>
      <c r="E17" s="50">
        <v>104000</v>
      </c>
      <c r="F17" s="53">
        <v>103113.8</v>
      </c>
      <c r="G17" s="23">
        <f t="shared" si="0"/>
        <v>99.14788461538461</v>
      </c>
    </row>
    <row r="18" spans="1:7" ht="33.75" customHeight="1">
      <c r="A18" s="64">
        <v>7</v>
      </c>
      <c r="B18" s="52" t="s">
        <v>25</v>
      </c>
      <c r="C18" s="50">
        <v>63176.9</v>
      </c>
      <c r="D18" s="50">
        <v>63476.9</v>
      </c>
      <c r="E18" s="50">
        <v>32691.8</v>
      </c>
      <c r="F18" s="53">
        <v>1806</v>
      </c>
      <c r="G18" s="23">
        <f t="shared" si="0"/>
        <v>5.524321083574475</v>
      </c>
    </row>
    <row r="19" spans="1:7" ht="36" customHeight="1">
      <c r="A19" s="64">
        <v>8</v>
      </c>
      <c r="B19" s="52" t="s">
        <v>7</v>
      </c>
      <c r="C19" s="50">
        <v>5474.3</v>
      </c>
      <c r="D19" s="50">
        <v>5474.3</v>
      </c>
      <c r="E19" s="50">
        <v>2737.2</v>
      </c>
      <c r="F19" s="51">
        <v>2054.6</v>
      </c>
      <c r="G19" s="23">
        <f t="shared" si="0"/>
        <v>75.06210726289639</v>
      </c>
    </row>
    <row r="20" spans="1:7" ht="30" customHeight="1">
      <c r="A20" s="64">
        <v>9</v>
      </c>
      <c r="B20" s="52" t="s">
        <v>14</v>
      </c>
      <c r="C20" s="50">
        <v>65595.1</v>
      </c>
      <c r="D20" s="50">
        <v>65973.4</v>
      </c>
      <c r="E20" s="50">
        <v>32797.6</v>
      </c>
      <c r="F20" s="51">
        <v>11991.6</v>
      </c>
      <c r="G20" s="23">
        <f t="shared" si="0"/>
        <v>36.562431397419324</v>
      </c>
    </row>
    <row r="21" spans="1:7" ht="30" customHeight="1">
      <c r="A21" s="64">
        <v>10</v>
      </c>
      <c r="B21" s="52" t="s">
        <v>8</v>
      </c>
      <c r="C21" s="50">
        <v>12450</v>
      </c>
      <c r="D21" s="50">
        <v>12702</v>
      </c>
      <c r="E21" s="50">
        <v>6225</v>
      </c>
      <c r="F21" s="51">
        <v>5944</v>
      </c>
      <c r="G21" s="23">
        <f t="shared" si="0"/>
        <v>95.4859437751004</v>
      </c>
    </row>
    <row r="22" spans="1:7" ht="30" customHeight="1">
      <c r="A22" s="64">
        <v>11</v>
      </c>
      <c r="B22" s="52" t="s">
        <v>57</v>
      </c>
      <c r="C22" s="50">
        <v>35109.9</v>
      </c>
      <c r="D22" s="50">
        <v>35109.9</v>
      </c>
      <c r="E22" s="50">
        <v>35109.9</v>
      </c>
      <c r="F22" s="51">
        <v>31584</v>
      </c>
      <c r="G22" s="23">
        <f t="shared" si="0"/>
        <v>89.95753334529577</v>
      </c>
    </row>
    <row r="23" spans="1:7" ht="30" customHeight="1">
      <c r="A23" s="64">
        <v>12</v>
      </c>
      <c r="B23" s="52" t="s">
        <v>34</v>
      </c>
      <c r="C23" s="50">
        <v>65383.6</v>
      </c>
      <c r="D23" s="50">
        <v>84538</v>
      </c>
      <c r="E23" s="50">
        <v>32691.8</v>
      </c>
      <c r="F23" s="53">
        <v>11750.4</v>
      </c>
      <c r="G23" s="23">
        <f t="shared" si="0"/>
        <v>35.94295817299751</v>
      </c>
    </row>
    <row r="24" spans="1:7" ht="36" customHeight="1">
      <c r="A24" s="64">
        <v>13</v>
      </c>
      <c r="B24" s="52" t="s">
        <v>49</v>
      </c>
      <c r="C24" s="55">
        <v>26096.2</v>
      </c>
      <c r="D24" s="55">
        <v>26096.2</v>
      </c>
      <c r="E24" s="55">
        <v>26096.2</v>
      </c>
      <c r="F24" s="56">
        <v>22315.2</v>
      </c>
      <c r="G24" s="23">
        <f t="shared" si="0"/>
        <v>85.51130049585764</v>
      </c>
    </row>
    <row r="25" spans="1:7" ht="30" customHeight="1">
      <c r="A25" s="64">
        <v>14</v>
      </c>
      <c r="B25" s="52" t="s">
        <v>48</v>
      </c>
      <c r="C25" s="55">
        <v>5990</v>
      </c>
      <c r="D25" s="55">
        <v>5990</v>
      </c>
      <c r="E25" s="55">
        <v>2995</v>
      </c>
      <c r="F25" s="56">
        <v>0</v>
      </c>
      <c r="G25" s="23">
        <f t="shared" si="0"/>
        <v>0</v>
      </c>
    </row>
    <row r="26" spans="1:7" ht="30" customHeight="1">
      <c r="A26" s="64">
        <v>15</v>
      </c>
      <c r="B26" s="52" t="s">
        <v>62</v>
      </c>
      <c r="C26" s="55">
        <v>122468</v>
      </c>
      <c r="D26" s="55">
        <v>122468</v>
      </c>
      <c r="E26" s="55">
        <v>63306.3</v>
      </c>
      <c r="F26" s="56">
        <v>20000</v>
      </c>
      <c r="G26" s="23">
        <f t="shared" si="0"/>
        <v>31.592432348755178</v>
      </c>
    </row>
    <row r="27" spans="1:7" ht="24.75" customHeight="1">
      <c r="A27" s="64">
        <v>16</v>
      </c>
      <c r="B27" s="40" t="s">
        <v>40</v>
      </c>
      <c r="C27" s="57"/>
      <c r="D27" s="57"/>
      <c r="E27" s="57"/>
      <c r="F27" s="58">
        <v>-14282.4</v>
      </c>
      <c r="G27" s="23"/>
    </row>
    <row r="28" spans="1:7" ht="25.5" customHeight="1">
      <c r="A28" s="11" t="s">
        <v>9</v>
      </c>
      <c r="B28" s="12"/>
      <c r="C28" s="25">
        <f>C9+C10+C11+C15+C16+C17+C18+C19+C20+C21+C22+C23+C24+C25+C26</f>
        <v>1572761.5</v>
      </c>
      <c r="D28" s="25">
        <f>D9+D10+D11+D15+D16+D17+D18+D19+D20+D21+D22+D23+D24+D25+D26</f>
        <v>1584857.9999999998</v>
      </c>
      <c r="E28" s="25">
        <f>E9+E10+E11+E15+E16+E17+E18+E19+E20+E21+E23+E24+E25+E26-E27</f>
        <v>770396.3</v>
      </c>
      <c r="F28" s="25">
        <f>F9+F10+F11+F15+F16+F17+F18+F19+F20+F21+F22+F23+F24+F25+F26+F27</f>
        <v>672606.2</v>
      </c>
      <c r="G28" s="23">
        <f t="shared" si="0"/>
        <v>87.3065200339098</v>
      </c>
    </row>
    <row r="29" spans="1:7" ht="18" customHeight="1">
      <c r="A29" s="68"/>
      <c r="B29" s="59"/>
      <c r="C29" s="40"/>
      <c r="D29" s="40"/>
      <c r="E29" s="40"/>
      <c r="F29" s="40"/>
      <c r="G29" s="40"/>
    </row>
    <row r="30" spans="1:7" ht="20.25" customHeight="1">
      <c r="A30" s="29" t="s">
        <v>30</v>
      </c>
      <c r="B30" s="29"/>
      <c r="C30" s="29"/>
      <c r="D30" s="29"/>
      <c r="E30" s="29"/>
      <c r="F30" s="29"/>
      <c r="G30" s="29"/>
    </row>
    <row r="31" spans="1:7" ht="15">
      <c r="A31" s="40"/>
      <c r="B31" s="40"/>
      <c r="C31" s="40"/>
      <c r="D31" s="40"/>
      <c r="E31" s="40"/>
      <c r="F31" s="40"/>
      <c r="G31" s="40"/>
    </row>
    <row r="32" ht="15">
      <c r="D32" s="3"/>
    </row>
  </sheetData>
  <sheetProtection/>
  <mergeCells count="13">
    <mergeCell ref="C1:G1"/>
    <mergeCell ref="C2:G2"/>
    <mergeCell ref="A3:G3"/>
    <mergeCell ref="A4:G4"/>
    <mergeCell ref="A5:G5"/>
    <mergeCell ref="A7:A8"/>
    <mergeCell ref="B7:B8"/>
    <mergeCell ref="C7:C8"/>
    <mergeCell ref="D7:D8"/>
    <mergeCell ref="E7:G7"/>
    <mergeCell ref="A11:A14"/>
    <mergeCell ref="A28:B28"/>
    <mergeCell ref="A30:G30"/>
  </mergeCells>
  <printOptions/>
  <pageMargins left="0.75" right="0.25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2021-07-29T05:34:13Z</cp:lastPrinted>
  <dcterms:created xsi:type="dcterms:W3CDTF">2009-02-26T21:08:53Z</dcterms:created>
  <dcterms:modified xsi:type="dcterms:W3CDTF">2021-07-29T05:34:16Z</dcterms:modified>
  <cp:category/>
  <cp:version/>
  <cp:contentType/>
  <cp:contentStatus/>
</cp:coreProperties>
</file>