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եկ.2021 9 ամիս" sheetId="1" r:id="rId1"/>
    <sheet name="ծախս 2021 9 ամիս" sheetId="2" r:id="rId2"/>
  </sheets>
  <definedNames/>
  <calcPr fullCalcOnLoad="1"/>
</workbook>
</file>

<file path=xl/sharedStrings.xml><?xml version="1.0" encoding="utf-8"?>
<sst xmlns="http://schemas.openxmlformats.org/spreadsheetml/2006/main" count="77" uniqueCount="68">
  <si>
    <t>¶àôÚø²Ð²ðÎ</t>
  </si>
  <si>
    <t xml:space="preserve">äºî²Î²Ü  îàôðø     </t>
  </si>
  <si>
    <t xml:space="preserve">¸àî²òÆ²                                           </t>
  </si>
  <si>
    <t xml:space="preserve"> î²ðºêÎ¼´ÆÜ  ²¼²î  ØÜ²òàð¸</t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</si>
  <si>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</si>
  <si>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</si>
  <si>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</si>
  <si>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</si>
  <si>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</si>
  <si>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</si>
  <si>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</si>
  <si>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</si>
  <si>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>ԾԱԽՍԵՐԻ ԴԱՍԱԿԱՐԳՈՒՄԸ</t>
  </si>
  <si>
    <t xml:space="preserve">îºÔ²Î²Ü   ìÖ²ð </t>
  </si>
  <si>
    <t>ÀÜ¸Ð²Üàôð ´ÜàôÚÂÆ Ð²Üð²ÚÆÜ Ì²è²ÚàôÂÚàôÜ</t>
  </si>
  <si>
    <t>Ð³í»Éí³Í  1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</si>
  <si>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</si>
  <si>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</si>
  <si>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</si>
  <si>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</si>
  <si>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</si>
  <si>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</si>
  <si>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ö³ëï³óÇ</t>
  </si>
  <si>
    <t>Î³ï.%</t>
  </si>
  <si>
    <t xml:space="preserve">î³ñ»Ï³Ý Ü³Ë³ï»ëí³Í Í³Ëë             /Ñ³½.¹ñ³Ù/                    </t>
  </si>
  <si>
    <t>Ð²Ø²ÚÜøÆ öàÔàòÜºðÆ Èàôê²ìàðàôØ</t>
  </si>
  <si>
    <t>Ð³í»Éí³Í  2</t>
  </si>
  <si>
    <t>îºÔ²Î²Ü  îàôðø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</si>
  <si>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</si>
  <si>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</si>
  <si>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</si>
  <si>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ՄՇԱԿՈՒՅԹԱՅԻՆ ԾԱՌ որից</t>
  </si>
  <si>
    <t>Գրադարան</t>
  </si>
  <si>
    <t>մշակույթի տուն</t>
  </si>
  <si>
    <t>æð²Ø²î²Î²ð²ðàôØ</t>
  </si>
  <si>
    <t>Ճշտված պլան</t>
  </si>
  <si>
    <t>հազ.դրամ</t>
  </si>
  <si>
    <t>տարեկան ճշտված պլ. հազ.դրամ</t>
  </si>
  <si>
    <t>կապիտալ  ëáõµí»ÝóÇ³</t>
  </si>
  <si>
    <t>Այլ մշակութային կազմ</t>
  </si>
  <si>
    <t>ԳՈՒՅԻ ՀՈՂԻ ՕՏԱՐՈՒՄ</t>
  </si>
  <si>
    <t>ՀՈՂԻ ԳՈՒՅՔԻ ՎԱՐՁԱԿԱԼՎՃ</t>
  </si>
  <si>
    <t>նվիրատվություն/վարչ/</t>
  </si>
  <si>
    <t xml:space="preserve">äÉան </t>
  </si>
  <si>
    <t>ԿՐԹՈՒԹՅՈՒՆ/մանկապարտեզ/արտադպ.դաստ.մարզ+արվեստ+երաշտական</t>
  </si>
  <si>
    <t xml:space="preserve">äÉ³Ý </t>
  </si>
  <si>
    <t>նվիրատվություն/ֆօնդ/</t>
  </si>
  <si>
    <t>ՊԵՏ ԲՅՈՒՋԵԻՑ ՆՊԱՏԱԿԱՅԻՆ ՀԱՏԿԱՑ.ՍՈՒԲՎԵՆՑԻԱ</t>
  </si>
  <si>
    <t>ԸՆԴԱՄԵՆԸ</t>
  </si>
  <si>
    <t>ՔԱՂ.ՊԱՇՏՊԱՆՈՒԹՅՈՒՆ</t>
  </si>
  <si>
    <t>ԲՆԱԿԱՐԱՆԱՅԻՆ ՇԻՆԱՐԱՐՈՒԹՅՈՒՆ</t>
  </si>
  <si>
    <t>ԱՅԼ ԵԿԱՄՈՒՏ</t>
  </si>
  <si>
    <t xml:space="preserve"> ԱՆՇԱՐԺ ԳՈՒՔԻ ՀԱՐԿ /այդ թվում հողի հարկ իրավաբան.ֆիզիկական գույքահարկ իրավաբանական</t>
  </si>
  <si>
    <t>ԱՅԼ ԴՈՏԱՑԻԱ</t>
  </si>
  <si>
    <t xml:space="preserve">ä²îìÆð²Îì²Ì  ÈÆ²¼àðàôÂÚ.   </t>
  </si>
  <si>
    <t>ՄՈՒՏՔԵՐ ՏՈՒՅԺ.ՏՈՒԳԱՆՔ.</t>
  </si>
  <si>
    <t xml:space="preserve">Բերդ հ³Ù³ÛÝùÇ 2021Ã. տեղական բյուջեի Í³Ëë»ñÝ  ըստ բյուջետային ծախսերի գործառնական դասակարգման                                                                                           </t>
  </si>
  <si>
    <t>Ð²Ø²ÚÜøÆ öàÔàòÜºðÆ  ìºð²Üàðà¶àôØ</t>
  </si>
  <si>
    <t>ՋՐԱԳԾԻ ԿԱ ԿԱՌՈՒՑՈՒՄ /ՍՈՒԲ/</t>
  </si>
  <si>
    <t>2021Ã 9 ամիս</t>
  </si>
  <si>
    <t>30.09.21</t>
  </si>
  <si>
    <t>2021թ. 9 ամիս</t>
  </si>
  <si>
    <t xml:space="preserve">                            ³í³·³Ýáõ 2021 Ãí³Ï³ÝÇ </t>
  </si>
  <si>
    <t xml:space="preserve">              հոկտեմբերի -Ç  N   áñáßÙ³Ý</t>
  </si>
  <si>
    <t xml:space="preserve"> Բերդ հ³Ù³ÛÝùÇ 2021 Ãí³Ï³ÝÇ »Ï³ÙáõïÝ»ñÇ Ï³ï³ñÙ³Ý Ù³ëÇÝ     </t>
  </si>
  <si>
    <r>
      <t xml:space="preserve">                       </t>
    </r>
    <r>
      <rPr>
        <sz val="10"/>
        <rFont val="Arial AMU"/>
        <family val="2"/>
      </rPr>
      <t xml:space="preserve">                                      </t>
    </r>
  </si>
  <si>
    <t xml:space="preserve">                հոկտեմբերի -Ç  N  áñáßÙ³Ý</t>
  </si>
  <si>
    <t>Պահուտային ֆոնդ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</si>
</sst>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;[Red]0.00"/>
    <numFmt numFmtId="198" formatCode="&quot;$&quot;#,##0.0"/>
  </numFmts>
  <fonts count="48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i/>
      <sz val="14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sz val="10"/>
      <name val="Arial AMU"/>
      <family val="2"/>
    </font>
    <font>
      <b/>
      <sz val="10"/>
      <name val="Arial AMU"/>
      <family val="2"/>
    </font>
    <font>
      <b/>
      <sz val="12"/>
      <name val="Arial AMU"/>
      <family val="2"/>
    </font>
    <font>
      <sz val="6"/>
      <name val="Arial AMU"/>
      <family val="2"/>
    </font>
    <font>
      <sz val="12"/>
      <name val="Arial AMU"/>
      <family val="2"/>
    </font>
    <font>
      <sz val="11"/>
      <name val="Arial AMU"/>
      <family val="2"/>
    </font>
    <font>
      <b/>
      <sz val="11"/>
      <name val="Arial AMU"/>
      <family val="2"/>
    </font>
    <font>
      <sz val="14"/>
      <name val="Arial AMU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6" xfId="0" applyFont="1" applyBorder="1" applyAlignment="1">
      <alignment horizontal="left" wrapText="1"/>
    </xf>
    <xf numFmtId="186" fontId="27" fillId="0" borderId="16" xfId="0" applyNumberFormat="1" applyFont="1" applyBorder="1" applyAlignment="1">
      <alignment/>
    </xf>
    <xf numFmtId="180" fontId="27" fillId="0" borderId="16" xfId="0" applyNumberFormat="1" applyFont="1" applyBorder="1" applyAlignment="1">
      <alignment/>
    </xf>
    <xf numFmtId="0" fontId="23" fillId="0" borderId="10" xfId="0" applyFont="1" applyBorder="1" applyAlignment="1">
      <alignment horizontal="left"/>
    </xf>
    <xf numFmtId="0" fontId="24" fillId="33" borderId="13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186" fontId="25" fillId="33" borderId="10" xfId="0" applyNumberFormat="1" applyFont="1" applyFill="1" applyBorder="1" applyAlignment="1">
      <alignment/>
    </xf>
    <xf numFmtId="2" fontId="25" fillId="33" borderId="10" xfId="0" applyNumberFormat="1" applyFont="1" applyFill="1" applyBorder="1" applyAlignment="1">
      <alignment/>
    </xf>
    <xf numFmtId="186" fontId="25" fillId="33" borderId="10" xfId="0" applyNumberFormat="1" applyFont="1" applyFill="1" applyBorder="1" applyAlignment="1">
      <alignment/>
    </xf>
    <xf numFmtId="0" fontId="25" fillId="0" borderId="14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186" fontId="27" fillId="33" borderId="16" xfId="0" applyNumberFormat="1" applyFont="1" applyFill="1" applyBorder="1" applyAlignment="1">
      <alignment/>
    </xf>
    <xf numFmtId="186" fontId="25" fillId="33" borderId="16" xfId="0" applyNumberFormat="1" applyFont="1" applyFill="1" applyBorder="1" applyAlignment="1">
      <alignment/>
    </xf>
    <xf numFmtId="0" fontId="23" fillId="33" borderId="10" xfId="0" applyFont="1" applyFill="1" applyBorder="1" applyAlignment="1">
      <alignment horizontal="left"/>
    </xf>
    <xf numFmtId="186" fontId="28" fillId="33" borderId="16" xfId="0" applyNumberFormat="1" applyFont="1" applyFill="1" applyBorder="1" applyAlignment="1">
      <alignment/>
    </xf>
    <xf numFmtId="197" fontId="27" fillId="0" borderId="16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29" fillId="0" borderId="15" xfId="0" applyFont="1" applyBorder="1" applyAlignment="1">
      <alignment horizontal="left"/>
    </xf>
    <xf numFmtId="186" fontId="25" fillId="0" borderId="16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13" xfId="0" applyNumberFormat="1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/>
    </xf>
    <xf numFmtId="186" fontId="25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7" fillId="0" borderId="0" xfId="0" applyFont="1" applyAlignment="1">
      <alignment horizontal="left"/>
    </xf>
    <xf numFmtId="0" fontId="25" fillId="0" borderId="0" xfId="0" applyFont="1" applyAlignment="1">
      <alignment vertical="center" wrapText="1"/>
    </xf>
    <xf numFmtId="0" fontId="24" fillId="33" borderId="1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16" xfId="0" applyFont="1" applyBorder="1" applyAlignment="1">
      <alignment horizontal="left" vertical="center" wrapText="1"/>
    </xf>
    <xf numFmtId="186" fontId="27" fillId="0" borderId="10" xfId="0" applyNumberFormat="1" applyFont="1" applyBorder="1" applyAlignment="1">
      <alignment/>
    </xf>
    <xf numFmtId="0" fontId="27" fillId="34" borderId="10" xfId="0" applyFont="1" applyFill="1" applyBorder="1" applyAlignment="1">
      <alignment/>
    </xf>
    <xf numFmtId="0" fontId="27" fillId="0" borderId="10" xfId="0" applyFont="1" applyBorder="1" applyAlignment="1">
      <alignment horizontal="left" vertical="center" wrapText="1"/>
    </xf>
    <xf numFmtId="186" fontId="27" fillId="34" borderId="10" xfId="0" applyNumberFormat="1" applyFont="1" applyFill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186" fontId="27" fillId="0" borderId="13" xfId="0" applyNumberFormat="1" applyFont="1" applyBorder="1" applyAlignment="1">
      <alignment/>
    </xf>
    <xf numFmtId="186" fontId="27" fillId="34" borderId="13" xfId="0" applyNumberFormat="1" applyFont="1" applyFill="1" applyBorder="1" applyAlignment="1">
      <alignment/>
    </xf>
    <xf numFmtId="0" fontId="27" fillId="0" borderId="13" xfId="0" applyFont="1" applyBorder="1" applyAlignment="1">
      <alignment/>
    </xf>
    <xf numFmtId="0" fontId="30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186" fontId="27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38"/>
  <sheetViews>
    <sheetView zoomScalePageLayoutView="0" workbookViewId="0" topLeftCell="A10">
      <selection activeCell="C20" sqref="C20"/>
    </sheetView>
  </sheetViews>
  <sheetFormatPr defaultColWidth="9.140625" defaultRowHeight="12.75"/>
  <cols>
    <col min="1" max="1" width="3.00390625" style="1" customWidth="1"/>
    <col min="2" max="2" width="36.57421875" style="1" customWidth="1"/>
    <col min="3" max="3" width="14.421875" style="1" customWidth="1"/>
    <col min="4" max="4" width="14.7109375" style="1" customWidth="1"/>
    <col min="5" max="6" width="14.00390625" style="1" customWidth="1"/>
    <col min="7" max="7" width="10.140625" style="1" customWidth="1"/>
    <col min="8" max="8" width="9.140625" style="1" customWidth="1"/>
    <col min="9" max="9" width="10.140625" style="1" bestFit="1" customWidth="1"/>
    <col min="10" max="10" width="10.8515625" style="1" bestFit="1" customWidth="1"/>
    <col min="11" max="11" width="17.7109375" style="1" customWidth="1"/>
    <col min="12" max="12" width="9.140625" style="1" customWidth="1"/>
    <col min="13" max="13" width="14.28125" style="1" customWidth="1"/>
    <col min="14" max="16384" width="9.140625" style="1" customWidth="1"/>
  </cols>
  <sheetData>
    <row r="1" spans="1:11" ht="12.75">
      <c r="A1" s="13"/>
      <c r="B1" s="13"/>
      <c r="C1" s="13"/>
      <c r="D1" s="13"/>
      <c r="E1" s="14" t="s">
        <v>15</v>
      </c>
      <c r="F1" s="14"/>
      <c r="G1" s="14"/>
      <c r="H1" s="3"/>
      <c r="I1" s="3"/>
      <c r="J1" s="3"/>
      <c r="K1" s="3"/>
    </row>
    <row r="2" spans="1:11" ht="15">
      <c r="A2" s="13"/>
      <c r="B2" s="13"/>
      <c r="C2" s="13"/>
      <c r="D2" s="13"/>
      <c r="E2" s="15" t="s">
        <v>20</v>
      </c>
      <c r="F2" s="15"/>
      <c r="G2" s="15"/>
      <c r="H2" s="2"/>
      <c r="I2" s="2"/>
      <c r="J2" s="2"/>
      <c r="K2" s="2"/>
    </row>
    <row r="3" spans="1:11" ht="15">
      <c r="A3" s="13"/>
      <c r="B3" s="15" t="s">
        <v>62</v>
      </c>
      <c r="C3" s="15"/>
      <c r="D3" s="15"/>
      <c r="E3" s="15"/>
      <c r="F3" s="15"/>
      <c r="G3" s="15"/>
      <c r="H3" s="2"/>
      <c r="I3" s="2"/>
      <c r="J3" s="2"/>
      <c r="K3" s="2"/>
    </row>
    <row r="4" spans="1:11" ht="15">
      <c r="A4" s="13"/>
      <c r="B4" s="15" t="s">
        <v>63</v>
      </c>
      <c r="C4" s="15"/>
      <c r="D4" s="15"/>
      <c r="E4" s="15"/>
      <c r="F4" s="15"/>
      <c r="G4" s="15"/>
      <c r="H4" s="2"/>
      <c r="I4" s="2"/>
      <c r="J4" s="2"/>
      <c r="K4" s="2"/>
    </row>
    <row r="5" spans="1:7" ht="22.5" customHeight="1">
      <c r="A5" s="16"/>
      <c r="B5" s="16"/>
      <c r="C5" s="16"/>
      <c r="D5" s="16"/>
      <c r="E5" s="16"/>
      <c r="F5" s="16"/>
      <c r="G5" s="16"/>
    </row>
    <row r="6" spans="1:7" ht="27" customHeight="1">
      <c r="A6" s="17" t="s">
        <v>64</v>
      </c>
      <c r="B6" s="17"/>
      <c r="C6" s="17"/>
      <c r="D6" s="17"/>
      <c r="E6" s="17"/>
      <c r="F6" s="17"/>
      <c r="G6" s="17"/>
    </row>
    <row r="7" spans="1:7" ht="13.5" customHeight="1">
      <c r="A7" s="13"/>
      <c r="B7" s="18"/>
      <c r="C7" s="19" t="s">
        <v>60</v>
      </c>
      <c r="D7" s="13"/>
      <c r="E7" s="13"/>
      <c r="F7" s="13"/>
      <c r="G7" s="13"/>
    </row>
    <row r="8" spans="1:7" ht="29.25" customHeight="1">
      <c r="A8" s="20" t="s">
        <v>10</v>
      </c>
      <c r="B8" s="21" t="s">
        <v>18</v>
      </c>
      <c r="C8" s="22" t="s">
        <v>21</v>
      </c>
      <c r="D8" s="23" t="s">
        <v>35</v>
      </c>
      <c r="E8" s="24" t="s">
        <v>59</v>
      </c>
      <c r="F8" s="25"/>
      <c r="G8" s="26"/>
    </row>
    <row r="9" spans="1:7" ht="24.75" customHeight="1">
      <c r="A9" s="27" t="s">
        <v>11</v>
      </c>
      <c r="B9" s="28"/>
      <c r="C9" s="29"/>
      <c r="D9" s="30" t="s">
        <v>36</v>
      </c>
      <c r="E9" s="31" t="s">
        <v>45</v>
      </c>
      <c r="F9" s="32" t="s">
        <v>22</v>
      </c>
      <c r="G9" s="33" t="s">
        <v>23</v>
      </c>
    </row>
    <row r="10" spans="1:14" ht="51.75" customHeight="1">
      <c r="A10" s="20">
        <v>1</v>
      </c>
      <c r="B10" s="34" t="s">
        <v>52</v>
      </c>
      <c r="C10" s="35">
        <v>57000</v>
      </c>
      <c r="D10" s="35">
        <v>57000</v>
      </c>
      <c r="E10" s="35">
        <v>39700</v>
      </c>
      <c r="F10" s="36">
        <v>39610.2</v>
      </c>
      <c r="G10" s="35">
        <f aca="true" t="shared" si="0" ref="G10:G16">F10/E10*100</f>
        <v>99.77380352644836</v>
      </c>
      <c r="J10" s="6"/>
      <c r="K10" s="7"/>
      <c r="L10" s="6"/>
      <c r="M10" s="8"/>
      <c r="N10" s="6"/>
    </row>
    <row r="11" spans="1:14" ht="22.5" customHeight="1">
      <c r="A11" s="20">
        <v>2</v>
      </c>
      <c r="B11" s="37" t="s">
        <v>0</v>
      </c>
      <c r="C11" s="35">
        <v>85000</v>
      </c>
      <c r="D11" s="35">
        <v>85000</v>
      </c>
      <c r="E11" s="35">
        <v>65450</v>
      </c>
      <c r="F11" s="36">
        <v>62143.4</v>
      </c>
      <c r="G11" s="35">
        <f t="shared" si="0"/>
        <v>94.94789915966388</v>
      </c>
      <c r="J11" s="6"/>
      <c r="K11" s="7"/>
      <c r="L11" s="6"/>
      <c r="M11" s="8"/>
      <c r="N11" s="6"/>
    </row>
    <row r="12" spans="1:14" ht="22.5" customHeight="1">
      <c r="A12" s="20">
        <v>3</v>
      </c>
      <c r="B12" s="37" t="s">
        <v>1</v>
      </c>
      <c r="C12" s="35">
        <v>3500</v>
      </c>
      <c r="D12" s="35">
        <v>3500</v>
      </c>
      <c r="E12" s="35">
        <v>2625</v>
      </c>
      <c r="F12" s="36">
        <v>3649.5</v>
      </c>
      <c r="G12" s="35">
        <f t="shared" si="0"/>
        <v>139.02857142857144</v>
      </c>
      <c r="J12" s="6"/>
      <c r="K12" s="7"/>
      <c r="L12" s="6"/>
      <c r="M12" s="8"/>
      <c r="N12" s="6"/>
    </row>
    <row r="13" spans="1:14" ht="22.5" customHeight="1">
      <c r="A13" s="20">
        <v>4</v>
      </c>
      <c r="B13" s="37" t="s">
        <v>27</v>
      </c>
      <c r="C13" s="35">
        <v>4000</v>
      </c>
      <c r="D13" s="35">
        <v>4000</v>
      </c>
      <c r="E13" s="35">
        <v>3000</v>
      </c>
      <c r="F13" s="36">
        <v>3848.8</v>
      </c>
      <c r="G13" s="35">
        <f t="shared" si="0"/>
        <v>128.29333333333335</v>
      </c>
      <c r="J13" s="6"/>
      <c r="K13" s="7"/>
      <c r="L13" s="6"/>
      <c r="M13" s="8"/>
      <c r="N13" s="6"/>
    </row>
    <row r="14" spans="1:14" ht="22.5" customHeight="1">
      <c r="A14" s="20">
        <v>5</v>
      </c>
      <c r="B14" s="37" t="s">
        <v>41</v>
      </c>
      <c r="C14" s="35">
        <v>16000</v>
      </c>
      <c r="D14" s="35">
        <v>16000</v>
      </c>
      <c r="E14" s="35">
        <v>11787.5</v>
      </c>
      <c r="F14" s="36">
        <v>10685.5</v>
      </c>
      <c r="G14" s="35">
        <f t="shared" si="0"/>
        <v>90.65111346765642</v>
      </c>
      <c r="J14" s="6"/>
      <c r="K14" s="7"/>
      <c r="L14" s="6"/>
      <c r="M14" s="8"/>
      <c r="N14" s="6"/>
    </row>
    <row r="15" spans="1:14" ht="22.5" customHeight="1">
      <c r="A15" s="20">
        <v>6</v>
      </c>
      <c r="B15" s="37" t="s">
        <v>13</v>
      </c>
      <c r="C15" s="35">
        <v>39200</v>
      </c>
      <c r="D15" s="35">
        <v>39200</v>
      </c>
      <c r="E15" s="35">
        <v>37100</v>
      </c>
      <c r="F15" s="36">
        <v>44682</v>
      </c>
      <c r="G15" s="35">
        <f t="shared" si="0"/>
        <v>120.4366576819407</v>
      </c>
      <c r="J15" s="6"/>
      <c r="K15" s="7"/>
      <c r="L15" s="6"/>
      <c r="M15" s="8"/>
      <c r="N15" s="6"/>
    </row>
    <row r="16" spans="1:14" ht="22.5" customHeight="1">
      <c r="A16" s="20">
        <v>7</v>
      </c>
      <c r="B16" s="37" t="s">
        <v>51</v>
      </c>
      <c r="C16" s="35">
        <v>12000</v>
      </c>
      <c r="D16" s="45">
        <v>12360</v>
      </c>
      <c r="E16" s="35">
        <v>9000</v>
      </c>
      <c r="F16" s="36">
        <v>9138</v>
      </c>
      <c r="G16" s="35">
        <f t="shared" si="0"/>
        <v>101.53333333333335</v>
      </c>
      <c r="J16" s="6"/>
      <c r="K16" s="7"/>
      <c r="L16" s="6"/>
      <c r="M16" s="8"/>
      <c r="N16" s="6"/>
    </row>
    <row r="17" spans="1:14" ht="22.5" customHeight="1">
      <c r="A17" s="20">
        <v>8</v>
      </c>
      <c r="B17" s="37"/>
      <c r="C17" s="35">
        <v>0</v>
      </c>
      <c r="D17" s="35">
        <v>0</v>
      </c>
      <c r="E17" s="35">
        <v>0</v>
      </c>
      <c r="F17" s="35"/>
      <c r="G17" s="35"/>
      <c r="J17" s="6"/>
      <c r="K17" s="8"/>
      <c r="L17" s="6"/>
      <c r="M17" s="8"/>
      <c r="N17" s="6"/>
    </row>
    <row r="18" spans="1:14" ht="20.25" customHeight="1">
      <c r="A18" s="38" t="s">
        <v>9</v>
      </c>
      <c r="B18" s="39"/>
      <c r="C18" s="40">
        <f>SUM(C10:C17)</f>
        <v>216700</v>
      </c>
      <c r="D18" s="40">
        <f>SUM(D10:D17)</f>
        <v>217060</v>
      </c>
      <c r="E18" s="40">
        <f>SUM(E10:E17)</f>
        <v>168662.5</v>
      </c>
      <c r="F18" s="41">
        <f>SUM(F10:F17)</f>
        <v>173757.40000000002</v>
      </c>
      <c r="G18" s="42">
        <f>F18/E18*100</f>
        <v>103.02076632327875</v>
      </c>
      <c r="J18" s="6"/>
      <c r="K18" s="9"/>
      <c r="L18" s="10"/>
      <c r="M18" s="11"/>
      <c r="N18" s="6"/>
    </row>
    <row r="19" spans="1:14" ht="15" customHeight="1">
      <c r="A19" s="27" t="s">
        <v>17</v>
      </c>
      <c r="B19" s="43"/>
      <c r="C19" s="43"/>
      <c r="D19" s="43"/>
      <c r="E19" s="43"/>
      <c r="F19" s="43"/>
      <c r="G19" s="28"/>
      <c r="J19" s="6" t="s">
        <v>19</v>
      </c>
      <c r="K19" s="6"/>
      <c r="L19" s="6"/>
      <c r="M19" s="6"/>
      <c r="N19" s="6"/>
    </row>
    <row r="20" spans="1:14" ht="18" customHeight="1">
      <c r="A20" s="20">
        <v>9</v>
      </c>
      <c r="B20" s="37" t="s">
        <v>2</v>
      </c>
      <c r="C20" s="35">
        <v>983172.7</v>
      </c>
      <c r="D20" s="35">
        <v>983172.7</v>
      </c>
      <c r="E20" s="35">
        <v>737379.5</v>
      </c>
      <c r="F20" s="35">
        <v>737379.5</v>
      </c>
      <c r="G20" s="35">
        <f aca="true" t="shared" si="1" ref="G20:G28">F20/E20*100</f>
        <v>100</v>
      </c>
      <c r="J20" s="6"/>
      <c r="K20" s="6"/>
      <c r="L20" s="6"/>
      <c r="M20" s="6"/>
      <c r="N20" s="6"/>
    </row>
    <row r="21" spans="1:14" ht="16.5" customHeight="1">
      <c r="A21" s="20">
        <v>10</v>
      </c>
      <c r="B21" s="44" t="s">
        <v>53</v>
      </c>
      <c r="C21" s="35">
        <v>15231.9</v>
      </c>
      <c r="D21" s="35">
        <v>15231.9</v>
      </c>
      <c r="E21" s="35">
        <v>12623.9</v>
      </c>
      <c r="F21" s="35">
        <v>12623.9</v>
      </c>
      <c r="G21" s="35">
        <f t="shared" si="1"/>
        <v>100</v>
      </c>
      <c r="I21" s="5"/>
      <c r="J21" s="6"/>
      <c r="K21" s="6"/>
      <c r="L21" s="6"/>
      <c r="M21" s="6"/>
      <c r="N21" s="6"/>
    </row>
    <row r="22" spans="1:14" ht="30.75" customHeight="1">
      <c r="A22" s="20">
        <v>11</v>
      </c>
      <c r="B22" s="44" t="s">
        <v>47</v>
      </c>
      <c r="C22" s="35">
        <v>3500.6</v>
      </c>
      <c r="D22" s="45">
        <v>1634.8</v>
      </c>
      <c r="E22" s="35">
        <v>1634.8</v>
      </c>
      <c r="F22" s="35">
        <v>1634.8</v>
      </c>
      <c r="G22" s="35">
        <f t="shared" si="1"/>
        <v>100</v>
      </c>
      <c r="I22" s="5"/>
      <c r="J22" s="6"/>
      <c r="K22" s="6"/>
      <c r="L22" s="6"/>
      <c r="M22" s="6"/>
      <c r="N22" s="6"/>
    </row>
    <row r="23" spans="1:7" ht="18" customHeight="1">
      <c r="A23" s="20">
        <v>12</v>
      </c>
      <c r="B23" s="37" t="s">
        <v>38</v>
      </c>
      <c r="C23" s="35">
        <v>153391.2</v>
      </c>
      <c r="D23" s="35">
        <v>153391.2</v>
      </c>
      <c r="E23" s="35">
        <v>153391.2</v>
      </c>
      <c r="F23" s="35">
        <v>161591.2</v>
      </c>
      <c r="G23" s="35">
        <f t="shared" si="1"/>
        <v>105.34580862526664</v>
      </c>
    </row>
    <row r="24" spans="1:7" ht="18" customHeight="1">
      <c r="A24" s="61" t="s">
        <v>48</v>
      </c>
      <c r="B24" s="62"/>
      <c r="C24" s="45">
        <f>SUM(C20:C23)</f>
        <v>1155296.4</v>
      </c>
      <c r="D24" s="46">
        <f>SUM(D20:D23)</f>
        <v>1153430.6</v>
      </c>
      <c r="E24" s="46">
        <f>SUM(E20:E23)</f>
        <v>905029.4000000001</v>
      </c>
      <c r="F24" s="46">
        <f>SUM(F20:F23)</f>
        <v>913229.4000000001</v>
      </c>
      <c r="G24" s="35">
        <f t="shared" si="1"/>
        <v>100.90604791402356</v>
      </c>
    </row>
    <row r="25" spans="1:7" ht="18" customHeight="1">
      <c r="A25" s="20">
        <v>1</v>
      </c>
      <c r="B25" s="37" t="s">
        <v>46</v>
      </c>
      <c r="C25" s="35"/>
      <c r="D25" s="35"/>
      <c r="E25" s="35">
        <v>3591.3</v>
      </c>
      <c r="F25" s="35">
        <v>10677.5</v>
      </c>
      <c r="G25" s="35">
        <f t="shared" si="1"/>
        <v>297.3157352490742</v>
      </c>
    </row>
    <row r="26" spans="1:7" ht="18" customHeight="1">
      <c r="A26" s="20">
        <v>14</v>
      </c>
      <c r="B26" s="37" t="s">
        <v>42</v>
      </c>
      <c r="C26" s="35"/>
      <c r="D26" s="35"/>
      <c r="E26" s="35">
        <v>1536.2</v>
      </c>
      <c r="F26" s="35">
        <v>1530.2</v>
      </c>
      <c r="G26" s="35">
        <f t="shared" si="1"/>
        <v>99.60942585600833</v>
      </c>
    </row>
    <row r="27" spans="1:7" ht="18" customHeight="1" hidden="1">
      <c r="A27" s="20"/>
      <c r="B27" s="37" t="s">
        <v>42</v>
      </c>
      <c r="C27" s="35"/>
      <c r="D27" s="35">
        <f>SUM(D26)</f>
        <v>0</v>
      </c>
      <c r="E27" s="35"/>
      <c r="F27" s="35"/>
      <c r="G27" s="35" t="e">
        <f t="shared" si="1"/>
        <v>#DIV/0!</v>
      </c>
    </row>
    <row r="28" spans="1:7" ht="18" customHeight="1">
      <c r="A28" s="20">
        <v>15</v>
      </c>
      <c r="B28" s="47" t="s">
        <v>55</v>
      </c>
      <c r="C28" s="45">
        <v>600.5</v>
      </c>
      <c r="D28" s="45">
        <v>600.5</v>
      </c>
      <c r="E28" s="48">
        <v>450.4</v>
      </c>
      <c r="F28" s="45">
        <v>700</v>
      </c>
      <c r="G28" s="35">
        <f t="shared" si="1"/>
        <v>155.41740674955597</v>
      </c>
    </row>
    <row r="29" spans="1:7" ht="18" customHeight="1">
      <c r="A29" s="20">
        <v>16</v>
      </c>
      <c r="B29" s="37" t="s">
        <v>54</v>
      </c>
      <c r="C29" s="35">
        <v>5474.3</v>
      </c>
      <c r="D29" s="35">
        <v>5474.3</v>
      </c>
      <c r="E29" s="49">
        <v>4105.7</v>
      </c>
      <c r="F29" s="35">
        <v>3831.9</v>
      </c>
      <c r="G29" s="35">
        <f>F29/E29*100</f>
        <v>93.3312224468422</v>
      </c>
    </row>
    <row r="30" spans="1:10" ht="18" customHeight="1">
      <c r="A30" s="50"/>
      <c r="B30" s="51" t="s">
        <v>48</v>
      </c>
      <c r="C30" s="52">
        <f>C18+C24+C28+C29</f>
        <v>1378071.2</v>
      </c>
      <c r="D30" s="52">
        <f>D18+D24+D28+D29</f>
        <v>1376565.4000000001</v>
      </c>
      <c r="E30" s="52">
        <f>E18+E24+E28+E29</f>
        <v>1078248</v>
      </c>
      <c r="F30" s="52">
        <f>F18+F24+F28+F29</f>
        <v>1091518.7000000002</v>
      </c>
      <c r="G30" s="35">
        <f>F30/E30*100</f>
        <v>101.23076509300274</v>
      </c>
      <c r="I30" s="5"/>
      <c r="J30" s="4"/>
    </row>
    <row r="31" spans="1:7" ht="0.75" customHeight="1" hidden="1">
      <c r="A31" s="20">
        <v>14</v>
      </c>
      <c r="B31" s="37"/>
      <c r="C31" s="53"/>
      <c r="D31" s="53"/>
      <c r="E31" s="53"/>
      <c r="F31" s="54"/>
      <c r="G31" s="53"/>
    </row>
    <row r="32" spans="1:7" ht="27" customHeight="1" hidden="1">
      <c r="A32" s="20">
        <v>15</v>
      </c>
      <c r="B32" s="55"/>
      <c r="C32" s="53"/>
      <c r="D32" s="53"/>
      <c r="E32" s="53"/>
      <c r="F32" s="54"/>
      <c r="G32" s="53"/>
    </row>
    <row r="33" spans="1:7" ht="21" customHeight="1">
      <c r="A33" s="20">
        <v>17</v>
      </c>
      <c r="B33" s="56" t="s">
        <v>3</v>
      </c>
      <c r="C33" s="57">
        <f>C34+C35</f>
        <v>194690.2</v>
      </c>
      <c r="D33" s="57">
        <f>D34+D35</f>
        <v>194690.2</v>
      </c>
      <c r="E33" s="57">
        <f>E34+E35</f>
        <v>194690.2</v>
      </c>
      <c r="F33" s="57">
        <f>F34+F35</f>
        <v>194690.2</v>
      </c>
      <c r="G33" s="53"/>
    </row>
    <row r="34" spans="1:7" ht="21" customHeight="1">
      <c r="A34" s="20">
        <v>18</v>
      </c>
      <c r="B34" s="58" t="s">
        <v>4</v>
      </c>
      <c r="C34" s="35">
        <v>16969.2</v>
      </c>
      <c r="D34" s="35">
        <v>16969.2</v>
      </c>
      <c r="E34" s="35">
        <v>16969.2</v>
      </c>
      <c r="F34" s="35">
        <v>16969.2</v>
      </c>
      <c r="G34" s="53"/>
    </row>
    <row r="35" spans="1:7" ht="21" customHeight="1">
      <c r="A35" s="20">
        <v>19</v>
      </c>
      <c r="B35" s="58" t="s">
        <v>28</v>
      </c>
      <c r="C35" s="35">
        <v>177721</v>
      </c>
      <c r="D35" s="35">
        <v>177721</v>
      </c>
      <c r="E35" s="35">
        <v>177721</v>
      </c>
      <c r="F35" s="35">
        <v>177721</v>
      </c>
      <c r="G35" s="53"/>
    </row>
    <row r="36" spans="1:7" ht="13.5" customHeight="1">
      <c r="A36" s="13"/>
      <c r="B36" s="59" t="s">
        <v>65</v>
      </c>
      <c r="C36" s="13"/>
      <c r="D36" s="13"/>
      <c r="E36" s="13"/>
      <c r="F36" s="13"/>
      <c r="G36" s="13"/>
    </row>
    <row r="37" spans="1:7" ht="13.5" customHeight="1">
      <c r="A37" s="13"/>
      <c r="B37" s="59"/>
      <c r="C37" s="13"/>
      <c r="D37" s="13"/>
      <c r="E37" s="13"/>
      <c r="F37" s="13"/>
      <c r="G37" s="13"/>
    </row>
    <row r="38" spans="1:7" s="64" customFormat="1" ht="20.25" customHeight="1">
      <c r="A38" s="63" t="s">
        <v>29</v>
      </c>
      <c r="B38" s="63"/>
      <c r="C38" s="63"/>
      <c r="D38" s="63"/>
      <c r="E38" s="63"/>
      <c r="F38" s="63"/>
      <c r="G38" s="63"/>
    </row>
  </sheetData>
  <sheetProtection/>
  <mergeCells count="13">
    <mergeCell ref="E1:G1"/>
    <mergeCell ref="E2:G2"/>
    <mergeCell ref="B3:G3"/>
    <mergeCell ref="B4:G4"/>
    <mergeCell ref="A5:G5"/>
    <mergeCell ref="A6:G6"/>
    <mergeCell ref="A38:G38"/>
    <mergeCell ref="C8:C9"/>
    <mergeCell ref="E8:G8"/>
    <mergeCell ref="A9:B9"/>
    <mergeCell ref="A18:B18"/>
    <mergeCell ref="A19:G19"/>
    <mergeCell ref="A24:B24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4.00390625" style="4" customWidth="1"/>
    <col min="2" max="2" width="37.7109375" style="4" customWidth="1"/>
    <col min="3" max="4" width="13.421875" style="4" customWidth="1"/>
    <col min="5" max="5" width="13.57421875" style="4" customWidth="1"/>
    <col min="6" max="6" width="14.140625" style="4" customWidth="1"/>
    <col min="7" max="7" width="12.7109375" style="4" customWidth="1"/>
    <col min="8" max="9" width="9.140625" style="4" customWidth="1"/>
    <col min="10" max="10" width="11.421875" style="4" bestFit="1" customWidth="1"/>
    <col min="11" max="16384" width="9.140625" style="4" customWidth="1"/>
  </cols>
  <sheetData>
    <row r="1" spans="1:7" ht="15">
      <c r="A1" s="65"/>
      <c r="B1" s="65"/>
      <c r="C1" s="65"/>
      <c r="D1" s="65"/>
      <c r="E1" s="65"/>
      <c r="F1" s="65"/>
      <c r="G1" s="65"/>
    </row>
    <row r="2" spans="1:7" ht="15">
      <c r="A2" s="65"/>
      <c r="B2" s="66"/>
      <c r="C2" s="15" t="s">
        <v>26</v>
      </c>
      <c r="D2" s="15"/>
      <c r="E2" s="15"/>
      <c r="F2" s="15"/>
      <c r="G2" s="15"/>
    </row>
    <row r="3" spans="1:7" s="2" customFormat="1" ht="15">
      <c r="A3" s="65"/>
      <c r="B3" s="65"/>
      <c r="C3" s="15" t="s">
        <v>20</v>
      </c>
      <c r="D3" s="15"/>
      <c r="E3" s="15"/>
      <c r="F3" s="15"/>
      <c r="G3" s="15"/>
    </row>
    <row r="4" spans="1:7" ht="15">
      <c r="A4" s="15" t="s">
        <v>62</v>
      </c>
      <c r="B4" s="15"/>
      <c r="C4" s="15"/>
      <c r="D4" s="15"/>
      <c r="E4" s="15"/>
      <c r="F4" s="15"/>
      <c r="G4" s="15"/>
    </row>
    <row r="5" spans="1:7" ht="15">
      <c r="A5" s="15" t="s">
        <v>66</v>
      </c>
      <c r="B5" s="15"/>
      <c r="C5" s="15"/>
      <c r="D5" s="15"/>
      <c r="E5" s="15"/>
      <c r="F5" s="15"/>
      <c r="G5" s="15"/>
    </row>
    <row r="6" spans="1:7" ht="46.5" customHeight="1">
      <c r="A6" s="17" t="s">
        <v>56</v>
      </c>
      <c r="B6" s="17"/>
      <c r="C6" s="17"/>
      <c r="D6" s="17"/>
      <c r="E6" s="17"/>
      <c r="F6" s="17"/>
      <c r="G6" s="17"/>
    </row>
    <row r="7" spans="1:7" ht="18" customHeight="1">
      <c r="A7" s="65"/>
      <c r="B7" s="65"/>
      <c r="C7" s="67" t="s">
        <v>60</v>
      </c>
      <c r="D7" s="68"/>
      <c r="E7" s="65"/>
      <c r="F7" s="65"/>
      <c r="G7" s="65"/>
    </row>
    <row r="8" spans="1:7" ht="19.5" customHeight="1">
      <c r="A8" s="69" t="s">
        <v>10</v>
      </c>
      <c r="B8" s="70" t="s">
        <v>12</v>
      </c>
      <c r="C8" s="70" t="s">
        <v>24</v>
      </c>
      <c r="D8" s="70" t="s">
        <v>37</v>
      </c>
      <c r="E8" s="71" t="s">
        <v>61</v>
      </c>
      <c r="F8" s="72"/>
      <c r="G8" s="73"/>
    </row>
    <row r="9" spans="1:7" ht="41.25" customHeight="1">
      <c r="A9" s="74"/>
      <c r="B9" s="75"/>
      <c r="C9" s="75"/>
      <c r="D9" s="76"/>
      <c r="E9" s="77" t="s">
        <v>43</v>
      </c>
      <c r="F9" s="78" t="s">
        <v>22</v>
      </c>
      <c r="G9" s="21" t="s">
        <v>23</v>
      </c>
    </row>
    <row r="10" spans="1:7" ht="28.5" customHeight="1">
      <c r="A10" s="79">
        <v>1</v>
      </c>
      <c r="B10" s="80" t="s">
        <v>5</v>
      </c>
      <c r="C10" s="81">
        <v>289736.9</v>
      </c>
      <c r="D10" s="81">
        <v>280543.2</v>
      </c>
      <c r="E10" s="81">
        <v>172400</v>
      </c>
      <c r="F10" s="82">
        <v>172332</v>
      </c>
      <c r="G10" s="53">
        <f>F10/E10*100</f>
        <v>99.96055684454757</v>
      </c>
    </row>
    <row r="11" spans="1:7" ht="49.5" customHeight="1">
      <c r="A11" s="79">
        <v>2</v>
      </c>
      <c r="B11" s="83" t="s">
        <v>44</v>
      </c>
      <c r="C11" s="84">
        <v>344817.3</v>
      </c>
      <c r="D11" s="84">
        <v>344817.3</v>
      </c>
      <c r="E11" s="84">
        <v>235300</v>
      </c>
      <c r="F11" s="82">
        <v>235292.5</v>
      </c>
      <c r="G11" s="53">
        <f>F11/E11*100</f>
        <v>99.99681257968551</v>
      </c>
    </row>
    <row r="12" spans="1:7" ht="24.75" customHeight="1">
      <c r="A12" s="85">
        <v>3</v>
      </c>
      <c r="B12" s="83" t="s">
        <v>31</v>
      </c>
      <c r="C12" s="57">
        <f>C13+C14+C15</f>
        <v>91941.4</v>
      </c>
      <c r="D12" s="57">
        <f>D13+D14+D15</f>
        <v>92786.9</v>
      </c>
      <c r="E12" s="57">
        <f>E13+E14+E15</f>
        <v>73350.5</v>
      </c>
      <c r="F12" s="57">
        <f>F13+F14+F15</f>
        <v>63832.1</v>
      </c>
      <c r="G12" s="53">
        <f>F12/E12*100</f>
        <v>87.02340134014082</v>
      </c>
    </row>
    <row r="13" spans="1:7" ht="24.75" customHeight="1">
      <c r="A13" s="86"/>
      <c r="B13" s="83" t="s">
        <v>32</v>
      </c>
      <c r="C13" s="81">
        <v>12800.7</v>
      </c>
      <c r="D13" s="81">
        <v>12800.7</v>
      </c>
      <c r="E13" s="81">
        <v>9600.5</v>
      </c>
      <c r="F13" s="82">
        <v>8006.1</v>
      </c>
      <c r="G13" s="53">
        <f>F13/E13*100</f>
        <v>83.39253163897715</v>
      </c>
    </row>
    <row r="14" spans="1:7" ht="24.75" customHeight="1">
      <c r="A14" s="86"/>
      <c r="B14" s="83" t="s">
        <v>33</v>
      </c>
      <c r="C14" s="81">
        <v>66140.7</v>
      </c>
      <c r="D14" s="81">
        <v>66986.2</v>
      </c>
      <c r="E14" s="81">
        <v>54000</v>
      </c>
      <c r="F14" s="82">
        <v>53034.7</v>
      </c>
      <c r="G14" s="53">
        <f aca="true" t="shared" si="0" ref="G14:G29">F14/E14*100</f>
        <v>98.2124074074074</v>
      </c>
    </row>
    <row r="15" spans="1:7" ht="21" customHeight="1">
      <c r="A15" s="87"/>
      <c r="B15" s="83" t="s">
        <v>39</v>
      </c>
      <c r="C15" s="81">
        <v>13000</v>
      </c>
      <c r="D15" s="81">
        <v>13000</v>
      </c>
      <c r="E15" s="81">
        <v>9750</v>
      </c>
      <c r="F15" s="82">
        <v>2791.3</v>
      </c>
      <c r="G15" s="53">
        <f t="shared" si="0"/>
        <v>28.628717948717952</v>
      </c>
    </row>
    <row r="16" spans="1:7" ht="29.25" customHeight="1">
      <c r="A16" s="79">
        <v>4</v>
      </c>
      <c r="B16" s="88" t="s">
        <v>16</v>
      </c>
      <c r="C16" s="81">
        <v>247631.8</v>
      </c>
      <c r="D16" s="81">
        <v>247991.8</v>
      </c>
      <c r="E16" s="81">
        <v>216500</v>
      </c>
      <c r="F16" s="84">
        <v>216461.9</v>
      </c>
      <c r="G16" s="53">
        <f t="shared" si="0"/>
        <v>99.98240184757505</v>
      </c>
    </row>
    <row r="17" spans="1:7" ht="24.75" customHeight="1">
      <c r="A17" s="79">
        <v>5</v>
      </c>
      <c r="B17" s="83" t="s">
        <v>6</v>
      </c>
      <c r="C17" s="81">
        <v>10000</v>
      </c>
      <c r="D17" s="81">
        <v>10000</v>
      </c>
      <c r="E17" s="81">
        <v>7500</v>
      </c>
      <c r="F17" s="84">
        <v>3792</v>
      </c>
      <c r="G17" s="53">
        <f t="shared" si="0"/>
        <v>50.56</v>
      </c>
    </row>
    <row r="18" spans="1:7" ht="34.5" customHeight="1">
      <c r="A18" s="79">
        <v>6</v>
      </c>
      <c r="B18" s="83" t="s">
        <v>57</v>
      </c>
      <c r="C18" s="81">
        <v>186890.1</v>
      </c>
      <c r="D18" s="81">
        <v>179659.2</v>
      </c>
      <c r="E18" s="81">
        <v>140167.6</v>
      </c>
      <c r="F18" s="84">
        <v>129159.8</v>
      </c>
      <c r="G18" s="53">
        <f t="shared" si="0"/>
        <v>92.14668725154743</v>
      </c>
    </row>
    <row r="19" spans="1:7" ht="33.75" customHeight="1">
      <c r="A19" s="79">
        <v>7</v>
      </c>
      <c r="B19" s="83" t="s">
        <v>25</v>
      </c>
      <c r="C19" s="81">
        <v>63176.9</v>
      </c>
      <c r="D19" s="81">
        <v>63476.9</v>
      </c>
      <c r="E19" s="81">
        <v>47382.7</v>
      </c>
      <c r="F19" s="84">
        <v>3561.6</v>
      </c>
      <c r="G19" s="53">
        <f t="shared" si="0"/>
        <v>7.516667475682053</v>
      </c>
    </row>
    <row r="20" spans="1:7" ht="36" customHeight="1">
      <c r="A20" s="79">
        <v>8</v>
      </c>
      <c r="B20" s="83" t="s">
        <v>7</v>
      </c>
      <c r="C20" s="81">
        <v>5474.3</v>
      </c>
      <c r="D20" s="81">
        <v>5474.3</v>
      </c>
      <c r="E20" s="81">
        <v>4105.7</v>
      </c>
      <c r="F20" s="82">
        <v>3286.9</v>
      </c>
      <c r="G20" s="53">
        <f t="shared" si="0"/>
        <v>80.05699393526075</v>
      </c>
    </row>
    <row r="21" spans="1:7" ht="30" customHeight="1">
      <c r="A21" s="79">
        <v>9</v>
      </c>
      <c r="B21" s="83" t="s">
        <v>14</v>
      </c>
      <c r="C21" s="81">
        <v>65595.1</v>
      </c>
      <c r="D21" s="81">
        <v>65973.4</v>
      </c>
      <c r="E21" s="81">
        <v>49196.3</v>
      </c>
      <c r="F21" s="82">
        <v>33972.1</v>
      </c>
      <c r="G21" s="53">
        <f t="shared" si="0"/>
        <v>69.05417683850207</v>
      </c>
    </row>
    <row r="22" spans="1:7" ht="30" customHeight="1">
      <c r="A22" s="79">
        <v>10</v>
      </c>
      <c r="B22" s="83" t="s">
        <v>8</v>
      </c>
      <c r="C22" s="81">
        <v>12450</v>
      </c>
      <c r="D22" s="81">
        <v>12702</v>
      </c>
      <c r="E22" s="81">
        <v>9337.5</v>
      </c>
      <c r="F22" s="82">
        <v>7402.9</v>
      </c>
      <c r="G22" s="53">
        <f t="shared" si="0"/>
        <v>79.28139223560909</v>
      </c>
    </row>
    <row r="23" spans="1:7" ht="30" customHeight="1">
      <c r="A23" s="79">
        <v>11</v>
      </c>
      <c r="B23" s="83" t="s">
        <v>58</v>
      </c>
      <c r="C23" s="81">
        <v>35109.9</v>
      </c>
      <c r="D23" s="81">
        <v>35109.9</v>
      </c>
      <c r="E23" s="81">
        <v>35109.9</v>
      </c>
      <c r="F23" s="82">
        <v>31584</v>
      </c>
      <c r="G23" s="53">
        <f t="shared" si="0"/>
        <v>89.95753334529577</v>
      </c>
    </row>
    <row r="24" spans="1:10" ht="30" customHeight="1">
      <c r="A24" s="79">
        <v>12</v>
      </c>
      <c r="B24" s="83" t="s">
        <v>34</v>
      </c>
      <c r="C24" s="81">
        <v>65383.6</v>
      </c>
      <c r="D24" s="81">
        <v>84538</v>
      </c>
      <c r="E24" s="81">
        <v>49037.7</v>
      </c>
      <c r="F24" s="84">
        <v>11750.4</v>
      </c>
      <c r="G24" s="53">
        <f t="shared" si="0"/>
        <v>23.961972115331672</v>
      </c>
      <c r="J24" s="12"/>
    </row>
    <row r="25" spans="1:7" ht="36" customHeight="1">
      <c r="A25" s="79">
        <v>13</v>
      </c>
      <c r="B25" s="83" t="s">
        <v>50</v>
      </c>
      <c r="C25" s="89">
        <v>26096.2</v>
      </c>
      <c r="D25" s="89">
        <v>26096.2</v>
      </c>
      <c r="E25" s="89">
        <v>26096.2</v>
      </c>
      <c r="F25" s="90">
        <v>22315.2</v>
      </c>
      <c r="G25" s="53">
        <f t="shared" si="0"/>
        <v>85.51130049585764</v>
      </c>
    </row>
    <row r="26" spans="1:7" ht="30" customHeight="1">
      <c r="A26" s="79">
        <v>14</v>
      </c>
      <c r="B26" s="83" t="s">
        <v>49</v>
      </c>
      <c r="C26" s="89">
        <v>5990</v>
      </c>
      <c r="D26" s="89">
        <v>5990</v>
      </c>
      <c r="E26" s="89">
        <v>4492.5</v>
      </c>
      <c r="F26" s="90">
        <v>0</v>
      </c>
      <c r="G26" s="53">
        <f t="shared" si="0"/>
        <v>0</v>
      </c>
    </row>
    <row r="27" spans="1:7" ht="30" customHeight="1">
      <c r="A27" s="79">
        <v>15</v>
      </c>
      <c r="B27" s="83" t="s">
        <v>67</v>
      </c>
      <c r="C27" s="89">
        <v>122468</v>
      </c>
      <c r="D27" s="89">
        <v>122468</v>
      </c>
      <c r="E27" s="89">
        <v>98653.2</v>
      </c>
      <c r="F27" s="90">
        <v>20000</v>
      </c>
      <c r="G27" s="53">
        <f t="shared" si="0"/>
        <v>20.273037265897102</v>
      </c>
    </row>
    <row r="28" spans="1:7" ht="24.75" customHeight="1">
      <c r="A28" s="79">
        <v>16</v>
      </c>
      <c r="B28" s="65" t="s">
        <v>40</v>
      </c>
      <c r="C28" s="91"/>
      <c r="D28" s="91"/>
      <c r="E28" s="91"/>
      <c r="F28" s="92">
        <v>-33529.8</v>
      </c>
      <c r="G28" s="53"/>
    </row>
    <row r="29" spans="1:7" ht="25.5" customHeight="1">
      <c r="A29" s="27" t="s">
        <v>9</v>
      </c>
      <c r="B29" s="28"/>
      <c r="C29" s="57">
        <f>C10+C11+C12+C16+C17+C18+C19+C20+C21+C22+C23+C24+C25+C26+C27</f>
        <v>1572761.5</v>
      </c>
      <c r="D29" s="57">
        <f>D10+D11+D12+D16+D17+D18+D19+D20+D21+D22+D23+D24+D25+D26+D27</f>
        <v>1577627.0999999996</v>
      </c>
      <c r="E29" s="57">
        <f>E10+E11+E12+E16+E17+E18+E19+E20+E21+E22+E24+E25+E26+E27-E28</f>
        <v>1133519.9</v>
      </c>
      <c r="F29" s="57">
        <f>F10+F11+F12+F16+F17+F18+F19+F20+F21+F22+F23+F24+F25+F26+F27</f>
        <v>954743.4</v>
      </c>
      <c r="G29" s="53">
        <f t="shared" si="0"/>
        <v>84.22819925790452</v>
      </c>
    </row>
    <row r="30" spans="1:7" ht="25.5" customHeight="1">
      <c r="A30" s="93"/>
      <c r="B30" s="94"/>
      <c r="C30" s="65"/>
      <c r="D30" s="65"/>
      <c r="E30" s="65"/>
      <c r="F30" s="65"/>
      <c r="G30" s="65"/>
    </row>
    <row r="31" spans="1:7" ht="15.75" customHeight="1">
      <c r="A31" s="93"/>
      <c r="B31" s="94"/>
      <c r="C31" s="95"/>
      <c r="D31" s="65"/>
      <c r="E31" s="65"/>
      <c r="F31" s="65"/>
      <c r="G31" s="65"/>
    </row>
    <row r="32" spans="1:7" ht="20.25" customHeight="1">
      <c r="A32" s="60" t="s">
        <v>30</v>
      </c>
      <c r="B32" s="60"/>
      <c r="C32" s="60"/>
      <c r="D32" s="60"/>
      <c r="E32" s="60"/>
      <c r="F32" s="60"/>
      <c r="G32" s="60"/>
    </row>
    <row r="34" ht="15">
      <c r="D34" s="12"/>
    </row>
  </sheetData>
  <sheetProtection/>
  <mergeCells count="13">
    <mergeCell ref="C8:C9"/>
    <mergeCell ref="D8:D9"/>
    <mergeCell ref="E8:G8"/>
    <mergeCell ref="A12:A15"/>
    <mergeCell ref="A29:B29"/>
    <mergeCell ref="A32:G32"/>
    <mergeCell ref="C2:G2"/>
    <mergeCell ref="C3:G3"/>
    <mergeCell ref="A4:G4"/>
    <mergeCell ref="A5:G5"/>
    <mergeCell ref="A6:G6"/>
    <mergeCell ref="A8:A9"/>
    <mergeCell ref="B8:B9"/>
  </mergeCells>
  <printOptions/>
  <pageMargins left="0.75" right="0.25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2020-07-01T08:50:12Z</cp:lastPrinted>
  <dcterms:created xsi:type="dcterms:W3CDTF">2009-02-26T21:08:53Z</dcterms:created>
  <dcterms:modified xsi:type="dcterms:W3CDTF">2021-10-08T07:30:23Z</dcterms:modified>
  <cp:category/>
  <cp:version/>
  <cp:contentType/>
  <cp:contentStatus/>
</cp:coreProperties>
</file>