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192"/>
  </bookViews>
  <sheets>
    <sheet name="25.12.2025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79" i="2" l="1"/>
  <c r="D82" i="2" l="1"/>
  <c r="E82" i="2"/>
  <c r="I81" i="2"/>
  <c r="I82" i="2" s="1"/>
  <c r="I71" i="2"/>
  <c r="I72" i="2"/>
  <c r="I73" i="2"/>
  <c r="I74" i="2"/>
  <c r="I75" i="2"/>
  <c r="I76" i="2"/>
  <c r="I77" i="2"/>
  <c r="I78" i="2"/>
  <c r="I70" i="2"/>
  <c r="D68" i="2"/>
  <c r="E68" i="2"/>
  <c r="I67" i="2"/>
  <c r="I68" i="2" s="1"/>
  <c r="E64" i="2"/>
  <c r="D64" i="2"/>
  <c r="I60" i="2"/>
  <c r="I61" i="2"/>
  <c r="I62" i="2"/>
  <c r="I63" i="2"/>
  <c r="I59" i="2"/>
  <c r="D56" i="2"/>
  <c r="E56" i="2"/>
  <c r="I53" i="2"/>
  <c r="I54" i="2"/>
  <c r="I55" i="2"/>
  <c r="I52" i="2"/>
  <c r="D49" i="2"/>
  <c r="E49" i="2"/>
  <c r="I46" i="2"/>
  <c r="I47" i="2"/>
  <c r="I48" i="2"/>
  <c r="I45" i="2"/>
  <c r="E42" i="2"/>
  <c r="I38" i="2"/>
  <c r="I39" i="2"/>
  <c r="I40" i="2"/>
  <c r="I41" i="2"/>
  <c r="D42" i="2"/>
  <c r="I35" i="2"/>
  <c r="I31" i="2"/>
  <c r="D32" i="2"/>
  <c r="E32" i="2"/>
  <c r="I30" i="2"/>
  <c r="I29" i="2"/>
  <c r="E26" i="2"/>
  <c r="D26" i="2"/>
  <c r="I25" i="2"/>
  <c r="I24" i="2"/>
  <c r="I23" i="2"/>
  <c r="I22" i="2"/>
  <c r="I17" i="2"/>
  <c r="I18" i="2"/>
  <c r="I16" i="2"/>
  <c r="G19" i="2"/>
  <c r="E19" i="2"/>
  <c r="D19" i="2"/>
  <c r="D83" i="2" l="1"/>
  <c r="I79" i="2"/>
  <c r="I64" i="2"/>
  <c r="I56" i="2"/>
  <c r="I49" i="2"/>
  <c r="I42" i="2"/>
  <c r="I32" i="2"/>
  <c r="I26" i="2"/>
  <c r="I19" i="2"/>
  <c r="I83" i="2" l="1"/>
  <c r="J83" i="2" s="1"/>
</calcChain>
</file>

<file path=xl/sharedStrings.xml><?xml version="1.0" encoding="utf-8"?>
<sst xmlns="http://schemas.openxmlformats.org/spreadsheetml/2006/main" count="116" uniqueCount="95">
  <si>
    <t xml:space="preserve">Հաստատված է՝ </t>
  </si>
  <si>
    <t xml:space="preserve"> ՀՀ Տավուշի մարզի Բերդ համայնքի ավագանու </t>
  </si>
  <si>
    <t>Հ/Հ</t>
  </si>
  <si>
    <t>ՀԱՍՏԻՔԻ</t>
  </si>
  <si>
    <t xml:space="preserve">ՀԱՍՏԻՔԱՅԻՆ </t>
  </si>
  <si>
    <t>ՊԱՇՏՈՆԱՅԻՆ</t>
  </si>
  <si>
    <t>ԱՆՎԱՆՈՒՄԸ</t>
  </si>
  <si>
    <t>ՄԻԱՎՈՐԸ</t>
  </si>
  <si>
    <t>ԴՐՈՒՅՔԱՉԱՓԸ</t>
  </si>
  <si>
    <t>(սահմանվում է հաստիքային մեկ միավորի համար)</t>
  </si>
  <si>
    <t>Համայնքի ղեկավար</t>
  </si>
  <si>
    <t>Համայնքի ղեկավարի խորհրդական</t>
  </si>
  <si>
    <t>Համայնքի ղեկավարի օգնական</t>
  </si>
  <si>
    <t>Համայնքի ղեկավարի մամուլի քարտուղար</t>
  </si>
  <si>
    <t>ՀԱՄԱՅՆՔԱՅԻՆ ԾԱՌԱՅՈՒԹՅԱՆ ՊԱՇՏՈՆՆԵՐ</t>
  </si>
  <si>
    <t>Աշխատակազմի քարտուղար</t>
  </si>
  <si>
    <t>ՖԻՆԱՆՍԱՏՆՏԵՍԱԳԻՏԱԿԱՆ,ԵԿԱՄՈՒՏՆԵՐԻ ՀԱՇՎԱՌՄԱՆ ԵՎ ԳՆՈՒՄՆԵՐԻ ԲԱԺԻՆ</t>
  </si>
  <si>
    <t>Բաժնի պետ</t>
  </si>
  <si>
    <t>Գլխավոր մասնագետ</t>
  </si>
  <si>
    <t>Առաջատար մասնագետ</t>
  </si>
  <si>
    <t>Առաջին կարգի մասնագետ</t>
  </si>
  <si>
    <t>ՔԱՂԱՔԱՇԻՆՈՒԹՅԱՆ,ՀՈՂԱՇԻՆԱՐԱՐՈՒԹՅԱՆ,ԳՅՈՒՂԱՏՆՏԵՍՈՒԹՅԱՆ ԵՎ ԱՆՇԱՐԺ ԳՈՒՅՔԻ ԿԱՌԱՎԱՐՄԱՆ ԲԱԺԻՆ</t>
  </si>
  <si>
    <t xml:space="preserve"> ԶԱՐԳԱՑՄԱՆ ԾՐԱԳՐԵՐԻ, ԿՐԹՈՒԹՅԱՆ, ՄՇԱԿՈՒՅԹԻ, ՍՊՈՐՏԻ, ԵՐԻՏԱՍԱՐԴՈՒԹՅԱՆ ԵՎ ԱՌԵՎՏՐԻ ԲԱԺԻՆ</t>
  </si>
  <si>
    <t>ՔԱՐՏՈՒՂԱՐՈՒԹՅԱՆ, ՔԱՂԱՔԱՑԻՆԵՐԻ ՍՊԱՍԱՐԿՄԱՆ, ԱՆՁՆԱԿԱԶՄԻ ԿԱՌԱՎԱՐՄԱՆ ԵՎ ՍՈՑԻԱԼԱԿԱՆ ԱՋԱԿՑՈՒԹՅԱՆ ԲԱԺԻՆ</t>
  </si>
  <si>
    <t>Երկրորդ կարգի մասնագետ</t>
  </si>
  <si>
    <t>ՏԵԽՆԻԿԱԿԱՆ ՍՊԱՍԱՐԿՈՒՄ ԻՐԱԿԱՆԱՑՆՈՂ ԱՆՁՆԱԿԱԶՄ</t>
  </si>
  <si>
    <t>Վարորդ</t>
  </si>
  <si>
    <t>Գործավար</t>
  </si>
  <si>
    <t>Ավագանու խմբակցության գործավար</t>
  </si>
  <si>
    <t>Տեխնիկ-օպերատոր</t>
  </si>
  <si>
    <t>Հավաքարար</t>
  </si>
  <si>
    <t>Հավաքագրող</t>
  </si>
  <si>
    <t xml:space="preserve">Տնտեսվար-պահեստապետ </t>
  </si>
  <si>
    <t>Անասնաբույժ</t>
  </si>
  <si>
    <t>Լուսանկարիչ</t>
  </si>
  <si>
    <t xml:space="preserve">Համայնքի ղեկավար՝                                       Աստղիկ Հակոբյան                         </t>
  </si>
  <si>
    <t>Աշխատակիցների թվաքանակը՝ 113:</t>
  </si>
  <si>
    <t xml:space="preserve">ՀԱՎԵԼԱՎՃԱՐԸ </t>
  </si>
  <si>
    <t>Աշխատավարձի չափը</t>
  </si>
  <si>
    <t>ՀԱՄԱՅՆՔԱՅԻՆ ՔԱՂԱՔԱԿԱՆ ՊԱՇՏՈՆՆԵՐ</t>
  </si>
  <si>
    <t>1.</t>
  </si>
  <si>
    <t>2.</t>
  </si>
  <si>
    <t>Ընդամենը</t>
  </si>
  <si>
    <t>4.</t>
  </si>
  <si>
    <t>6.</t>
  </si>
  <si>
    <t>Խմբակցության փորձագետ</t>
  </si>
  <si>
    <t>ՀԱՄԱՅՆՔԱՅԻՆ ՎԱՐՉԱԿԱՆ ՊԱՇՏՈՆՆԵՐ</t>
  </si>
  <si>
    <t>8.</t>
  </si>
  <si>
    <t>Վարչական ղեկավար</t>
  </si>
  <si>
    <t>9.</t>
  </si>
  <si>
    <t>10.</t>
  </si>
  <si>
    <t>12.</t>
  </si>
  <si>
    <t>21.</t>
  </si>
  <si>
    <t>23.</t>
  </si>
  <si>
    <t>24.</t>
  </si>
  <si>
    <t>25.</t>
  </si>
  <si>
    <t>27.</t>
  </si>
  <si>
    <t>29.</t>
  </si>
  <si>
    <t>30.</t>
  </si>
  <si>
    <t>31.</t>
  </si>
  <si>
    <t>Աշխատակազմ (կառուցվածքային ստորաբաժանումների մեջ չներառված պաշտոններ)</t>
  </si>
  <si>
    <t>Գլխավոր մասնագետ-ՔԿԱԳ</t>
  </si>
  <si>
    <t>ՔԱՂԱՔԱՑԻԱԿԱՆ ԱՇԽԱՏԱՆՔ ԻՐԱԿԱՆԱՑՆՈՂ ԱՆՁՆԱԿԱԶՄ</t>
  </si>
  <si>
    <t>ԸՆԴԱՄԵՆԸ աշխատակազմ</t>
  </si>
  <si>
    <t>5․</t>
  </si>
  <si>
    <t>ՀԱՄԱՅՆՔԱՅԻՆ ՀԱՅԵՑՈՂԱԿԱՆՊԱՇՏՈՆՆԵՐ</t>
  </si>
  <si>
    <t>7․</t>
  </si>
  <si>
    <t>Համայնքի ղեկավարի առաջին տեղակալ</t>
  </si>
  <si>
    <t>Չինարի, Ն.Կ.Աղբյուր, Նավուր, Նորաշեն,  Տավուշ, Վ.Կ.Աղբյուր, Պառավաքար, Վ.Ծաղկավան, Չորաթան</t>
  </si>
  <si>
    <t>Այգեպար, Չինչին,Իծաքար, Վարագավան</t>
  </si>
  <si>
    <t>Արծվաբերդ, Մովսեսգեղ, Այգեձոր</t>
  </si>
  <si>
    <t>3.</t>
  </si>
  <si>
    <t>11.</t>
  </si>
  <si>
    <t>13.</t>
  </si>
  <si>
    <t>Բնակավայրի վարչական շենքի</t>
  </si>
  <si>
    <t>Համայնքապետարան</t>
  </si>
  <si>
    <t>ՀԱՅԱՍՏԱՆԻ ՀԱՆՐԱՊԵՏՈՒԹՅԱՆ ՏԱՎՈՒՇԻ ՄԱՐԶԻ ԲԵՐԴԻ ՀԱՄԱՅՆՔԱՊԵՏԱՐԱՆԻ ԱՇԽԱՏԱԿԱԶՄԻ ԱՇԽԱՏԱԿԻՑՆԵՐԻ ԹՎԱՔԱՆԱԿԸ, ՀԱՍՏԻՔԱՑՈՒՑԱԿԸ ԵՎ ՊԱՇՏՈՆԱՅԻՆ ԴՐՈՒՅՔԱՉԱՓԵՐԸ</t>
  </si>
  <si>
    <t>14.</t>
  </si>
  <si>
    <t>15.</t>
  </si>
  <si>
    <t>16.</t>
  </si>
  <si>
    <t>17.</t>
  </si>
  <si>
    <t>18.</t>
  </si>
  <si>
    <t>19.</t>
  </si>
  <si>
    <t>20.</t>
  </si>
  <si>
    <t>22.</t>
  </si>
  <si>
    <t>26.</t>
  </si>
  <si>
    <t>28.</t>
  </si>
  <si>
    <t>32.</t>
  </si>
  <si>
    <t>33.</t>
  </si>
  <si>
    <t>34.</t>
  </si>
  <si>
    <t>35.</t>
  </si>
  <si>
    <t>36.</t>
  </si>
  <si>
    <t>Համայնքի ղեկավարի տեղակալ</t>
  </si>
  <si>
    <t>Հավելված 24</t>
  </si>
  <si>
    <t xml:space="preserve"> 2024թ. դեկտեմբերի25-ի N 437 Ն      որոշմամբ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</si>
</sst>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name val="Arial Armenian"/>
    </font>
    <font>
      <sz val="10"/>
      <color indexed="8"/>
      <name val="MS Sans Serif"/>
      <family val="2"/>
    </font>
    <font>
      <b/>
      <sz val="11"/>
      <name val="Arial LatArm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i/>
      <sz val="9"/>
      <color theme="1"/>
      <name val="GHEA Grapalat"/>
      <family val="3"/>
    </font>
    <font>
      <b/>
      <i/>
      <sz val="12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theme="1"/>
      <name val="Cambria Math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5" fillId="0" borderId="0" xfId="0" applyFont="1" applyAlignment="1">
      <alignment horizontal="justify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8" fillId="0" borderId="3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10" fillId="0" borderId="3" xfId="0" applyFont="1" applyBorder="1" applyAlignment="1">
      <alignment horizontal="justify" vertical="top" wrapText="1"/>
    </xf>
    <xf numFmtId="0" fontId="7" fillId="0" borderId="9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4" xfId="0" applyFont="1" applyBorder="1" applyAlignment="1">
      <alignment vertical="top" wrapText="1"/>
    </xf>
    <xf numFmtId="0" fontId="4" fillId="0" borderId="0" xfId="0" applyFont="1" applyAlignment="1"/>
    <xf numFmtId="0" fontId="9" fillId="0" borderId="3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5" fillId="0" borderId="0" xfId="0" applyFont="1" applyAlignment="1">
      <alignment wrapText="1"/>
    </xf>
    <xf numFmtId="0" fontId="8" fillId="0" borderId="11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2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16" xfId="0" applyFont="1" applyBorder="1" applyAlignment="1">
      <alignment horizontal="justify" vertical="top" wrapText="1"/>
    </xf>
    <xf numFmtId="0" fontId="7" fillId="0" borderId="15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7" fillId="0" borderId="9" xfId="0" applyFont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justify"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justify" vertical="top" wrapText="1"/>
    </xf>
    <xf numFmtId="0" fontId="11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3">
    <cellStyle name="Normal 2" xfId="1"/>
    <cellStyle name="Style 1" xfId="2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5"/>
  <sheetViews>
    <sheetView tabSelected="1" topLeftCell="A19" workbookViewId="0">
      <selection activeCell="E19" sqref="E19:F19"/>
    </sheetView>
  </sheetViews>
  <sheetFormatPr defaultRowHeight="14.4" x14ac:dyDescent="0.3"/>
  <cols>
    <col min="1" max="1" width="4.5546875" customWidth="1"/>
    <col min="2" max="2" width="14.44140625" customWidth="1"/>
    <col min="3" max="3" width="24.109375" customWidth="1"/>
    <col min="4" max="4" width="13.44140625" customWidth="1"/>
    <col min="5" max="5" width="8.44140625" customWidth="1"/>
    <col min="6" max="6" width="7.5546875" customWidth="1"/>
    <col min="7" max="7" width="6.109375" customWidth="1"/>
    <col min="8" max="8" width="5.5546875" customWidth="1"/>
    <col min="9" max="9" width="15" customWidth="1"/>
    <col min="10" max="10" width="24.109375" style="31" customWidth="1"/>
    <col min="11" max="11" width="18.33203125" customWidth="1"/>
    <col min="12" max="12" width="10" bestFit="1" customWidth="1"/>
  </cols>
  <sheetData>
    <row r="2" spans="1:11" ht="15.6" x14ac:dyDescent="0.35">
      <c r="D2" s="30"/>
      <c r="E2" s="30"/>
      <c r="F2" s="30"/>
      <c r="G2" s="30"/>
      <c r="H2" s="30"/>
      <c r="I2" s="30" t="s">
        <v>93</v>
      </c>
    </row>
    <row r="3" spans="1:11" ht="15.6" x14ac:dyDescent="0.35">
      <c r="D3" s="30"/>
      <c r="E3" s="30"/>
      <c r="F3" s="30"/>
      <c r="G3" s="30"/>
      <c r="H3" s="30"/>
      <c r="I3" s="30" t="s">
        <v>0</v>
      </c>
    </row>
    <row r="4" spans="1:11" ht="15.6" x14ac:dyDescent="0.35">
      <c r="D4" s="80" t="s">
        <v>1</v>
      </c>
      <c r="E4" s="80"/>
      <c r="F4" s="80"/>
      <c r="G4" s="80"/>
      <c r="H4" s="80"/>
      <c r="I4" s="80"/>
    </row>
    <row r="5" spans="1:11" ht="15.6" x14ac:dyDescent="0.35">
      <c r="D5" s="80" t="s">
        <v>94</v>
      </c>
      <c r="E5" s="80"/>
      <c r="F5" s="80"/>
      <c r="G5" s="80"/>
      <c r="H5" s="80"/>
      <c r="I5" s="80"/>
    </row>
    <row r="6" spans="1:11" ht="15" customHeight="1" x14ac:dyDescent="0.35">
      <c r="A6" s="56" t="s">
        <v>76</v>
      </c>
      <c r="B6" s="56"/>
      <c r="C6" s="56"/>
      <c r="D6" s="56"/>
      <c r="E6" s="56"/>
      <c r="F6" s="56"/>
      <c r="G6" s="56"/>
      <c r="H6" s="56"/>
      <c r="I6" s="56"/>
      <c r="J6" s="33"/>
      <c r="K6" s="17"/>
    </row>
    <row r="7" spans="1:11" ht="15.6" x14ac:dyDescent="0.35">
      <c r="A7" s="56"/>
      <c r="B7" s="56"/>
      <c r="C7" s="56"/>
      <c r="D7" s="56"/>
      <c r="E7" s="56"/>
      <c r="F7" s="56"/>
      <c r="G7" s="56"/>
      <c r="H7" s="56"/>
      <c r="I7" s="56"/>
      <c r="J7" s="33"/>
      <c r="K7" s="17"/>
    </row>
    <row r="8" spans="1:11" ht="18" x14ac:dyDescent="0.4">
      <c r="A8" s="14" t="s">
        <v>36</v>
      </c>
      <c r="B8" s="14"/>
      <c r="C8" s="14"/>
      <c r="D8" s="14"/>
    </row>
    <row r="9" spans="1:11" ht="15.6" thickBot="1" x14ac:dyDescent="0.4">
      <c r="A9" s="1"/>
    </row>
    <row r="10" spans="1:11" x14ac:dyDescent="0.3">
      <c r="A10" s="70" t="s">
        <v>2</v>
      </c>
      <c r="B10" s="60" t="s">
        <v>3</v>
      </c>
      <c r="C10" s="61"/>
      <c r="D10" s="2" t="s">
        <v>4</v>
      </c>
      <c r="E10" s="60" t="s">
        <v>5</v>
      </c>
      <c r="F10" s="61"/>
      <c r="G10" s="60" t="s">
        <v>37</v>
      </c>
      <c r="H10" s="61"/>
      <c r="I10" s="66" t="s">
        <v>38</v>
      </c>
    </row>
    <row r="11" spans="1:11" x14ac:dyDescent="0.3">
      <c r="A11" s="71"/>
      <c r="B11" s="62" t="s">
        <v>6</v>
      </c>
      <c r="C11" s="63"/>
      <c r="D11" s="3" t="s">
        <v>7</v>
      </c>
      <c r="E11" s="62" t="s">
        <v>8</v>
      </c>
      <c r="F11" s="63"/>
      <c r="G11" s="62"/>
      <c r="H11" s="63"/>
      <c r="I11" s="67"/>
    </row>
    <row r="12" spans="1:11" ht="40.5" customHeight="1" x14ac:dyDescent="0.3">
      <c r="A12" s="71"/>
      <c r="B12" s="62"/>
      <c r="C12" s="63"/>
      <c r="D12" s="4"/>
      <c r="E12" s="62" t="s">
        <v>9</v>
      </c>
      <c r="F12" s="63"/>
      <c r="G12" s="62"/>
      <c r="H12" s="63"/>
      <c r="I12" s="67"/>
    </row>
    <row r="13" spans="1:11" ht="15" thickBot="1" x14ac:dyDescent="0.35">
      <c r="A13" s="72"/>
      <c r="B13" s="64"/>
      <c r="C13" s="65"/>
      <c r="D13" s="5"/>
      <c r="E13" s="73"/>
      <c r="F13" s="74"/>
      <c r="G13" s="64"/>
      <c r="H13" s="65"/>
      <c r="I13" s="68"/>
    </row>
    <row r="14" spans="1:11" x14ac:dyDescent="0.3">
      <c r="A14" s="57" t="s">
        <v>39</v>
      </c>
      <c r="B14" s="58"/>
      <c r="C14" s="58"/>
      <c r="D14" s="58"/>
      <c r="E14" s="58"/>
      <c r="F14" s="58"/>
      <c r="G14" s="58"/>
      <c r="H14" s="58"/>
      <c r="I14" s="59"/>
    </row>
    <row r="15" spans="1:11" ht="15" thickBot="1" x14ac:dyDescent="0.35">
      <c r="A15" s="44"/>
      <c r="B15" s="69"/>
      <c r="C15" s="69"/>
      <c r="D15" s="69"/>
      <c r="E15" s="69"/>
      <c r="F15" s="69"/>
      <c r="G15" s="69"/>
      <c r="H15" s="69"/>
      <c r="I15" s="45"/>
    </row>
    <row r="16" spans="1:11" ht="18.600000000000001" thickBot="1" x14ac:dyDescent="0.35">
      <c r="A16" s="6" t="s">
        <v>40</v>
      </c>
      <c r="B16" s="37" t="s">
        <v>10</v>
      </c>
      <c r="C16" s="38"/>
      <c r="D16" s="7">
        <v>1</v>
      </c>
      <c r="E16" s="37">
        <v>540000</v>
      </c>
      <c r="F16" s="38"/>
      <c r="G16" s="37">
        <v>0</v>
      </c>
      <c r="H16" s="38"/>
      <c r="I16" s="7">
        <f>D16*E16+G16</f>
        <v>540000</v>
      </c>
      <c r="K16" s="34"/>
    </row>
    <row r="17" spans="1:11" ht="36" customHeight="1" thickBot="1" x14ac:dyDescent="0.35">
      <c r="A17" s="6" t="s">
        <v>41</v>
      </c>
      <c r="B17" s="37" t="s">
        <v>67</v>
      </c>
      <c r="C17" s="38"/>
      <c r="D17" s="7">
        <v>1</v>
      </c>
      <c r="E17" s="37">
        <v>420000</v>
      </c>
      <c r="F17" s="38"/>
      <c r="G17" s="37">
        <v>0</v>
      </c>
      <c r="H17" s="38"/>
      <c r="I17" s="10">
        <f t="shared" ref="I17:I18" si="0">D17*E17+G17</f>
        <v>420000</v>
      </c>
      <c r="K17" s="34"/>
    </row>
    <row r="18" spans="1:11" ht="18.600000000000001" thickBot="1" x14ac:dyDescent="0.35">
      <c r="A18" s="11" t="s">
        <v>71</v>
      </c>
      <c r="B18" s="42" t="s">
        <v>92</v>
      </c>
      <c r="C18" s="43"/>
      <c r="D18" s="10">
        <v>2</v>
      </c>
      <c r="E18" s="42">
        <v>420000</v>
      </c>
      <c r="F18" s="43"/>
      <c r="G18" s="54">
        <v>0</v>
      </c>
      <c r="H18" s="55"/>
      <c r="I18" s="10">
        <f t="shared" si="0"/>
        <v>840000</v>
      </c>
      <c r="K18" s="34"/>
    </row>
    <row r="19" spans="1:11" ht="18.600000000000001" thickBot="1" x14ac:dyDescent="0.35">
      <c r="A19" s="8"/>
      <c r="B19" s="37" t="s">
        <v>42</v>
      </c>
      <c r="C19" s="38"/>
      <c r="D19" s="7">
        <f>SUM(D16:D18)</f>
        <v>4</v>
      </c>
      <c r="E19" s="37">
        <f>SUM(E16:E18)</f>
        <v>1380000</v>
      </c>
      <c r="F19" s="38"/>
      <c r="G19" s="37">
        <f>SUM(G16:G18)</f>
        <v>0</v>
      </c>
      <c r="H19" s="38"/>
      <c r="I19" s="10">
        <f>SUM(I16:I18)</f>
        <v>1800000</v>
      </c>
      <c r="K19" s="34"/>
    </row>
    <row r="20" spans="1:11" ht="36" customHeight="1" x14ac:dyDescent="0.3">
      <c r="A20" s="57" t="s">
        <v>65</v>
      </c>
      <c r="B20" s="58"/>
      <c r="C20" s="58"/>
      <c r="D20" s="58"/>
      <c r="E20" s="58"/>
      <c r="F20" s="58"/>
      <c r="G20" s="58"/>
      <c r="H20" s="58"/>
      <c r="I20" s="59"/>
      <c r="K20" s="34"/>
    </row>
    <row r="21" spans="1:11" ht="15.75" customHeight="1" thickBot="1" x14ac:dyDescent="0.35">
      <c r="A21" s="18"/>
      <c r="B21" s="19"/>
      <c r="C21" s="19"/>
      <c r="D21" s="19"/>
      <c r="E21" s="19"/>
      <c r="F21" s="19"/>
      <c r="G21" s="19"/>
      <c r="H21" s="19"/>
      <c r="I21" s="20"/>
      <c r="K21" s="34"/>
    </row>
    <row r="22" spans="1:11" ht="39.75" customHeight="1" thickBot="1" x14ac:dyDescent="0.35">
      <c r="A22" s="6" t="s">
        <v>43</v>
      </c>
      <c r="B22" s="54" t="s">
        <v>11</v>
      </c>
      <c r="C22" s="55"/>
      <c r="D22" s="7">
        <v>3</v>
      </c>
      <c r="E22" s="37">
        <v>290000</v>
      </c>
      <c r="F22" s="38"/>
      <c r="G22" s="37">
        <v>0</v>
      </c>
      <c r="H22" s="38"/>
      <c r="I22" s="10">
        <f>D22*E22+G22</f>
        <v>870000</v>
      </c>
      <c r="K22" s="34"/>
    </row>
    <row r="23" spans="1:11" ht="37.5" customHeight="1" thickBot="1" x14ac:dyDescent="0.35">
      <c r="A23" s="15" t="s">
        <v>64</v>
      </c>
      <c r="B23" s="54" t="s">
        <v>13</v>
      </c>
      <c r="C23" s="55"/>
      <c r="D23" s="7">
        <v>1</v>
      </c>
      <c r="E23" s="37">
        <v>250000</v>
      </c>
      <c r="F23" s="38"/>
      <c r="G23" s="37">
        <v>0</v>
      </c>
      <c r="H23" s="38"/>
      <c r="I23" s="10">
        <f>D23*E23+G23</f>
        <v>250000</v>
      </c>
      <c r="K23" s="34"/>
    </row>
    <row r="24" spans="1:11" ht="18.600000000000001" thickBot="1" x14ac:dyDescent="0.35">
      <c r="A24" s="6" t="s">
        <v>44</v>
      </c>
      <c r="B24" s="37" t="s">
        <v>12</v>
      </c>
      <c r="C24" s="38"/>
      <c r="D24" s="7">
        <v>3</v>
      </c>
      <c r="E24" s="37">
        <v>270000</v>
      </c>
      <c r="F24" s="38"/>
      <c r="G24" s="37">
        <v>0</v>
      </c>
      <c r="H24" s="38"/>
      <c r="I24" s="10">
        <f>D24*E24+G24</f>
        <v>810000</v>
      </c>
      <c r="K24" s="34"/>
    </row>
    <row r="25" spans="1:11" ht="26.25" customHeight="1" thickBot="1" x14ac:dyDescent="0.35">
      <c r="A25" s="15" t="s">
        <v>66</v>
      </c>
      <c r="B25" s="37" t="s">
        <v>45</v>
      </c>
      <c r="C25" s="38"/>
      <c r="D25" s="7">
        <v>2</v>
      </c>
      <c r="E25" s="37">
        <v>140000</v>
      </c>
      <c r="F25" s="38"/>
      <c r="G25" s="37">
        <v>0</v>
      </c>
      <c r="H25" s="38"/>
      <c r="I25" s="10">
        <f>D25*E25+G25</f>
        <v>280000</v>
      </c>
      <c r="K25" s="34"/>
    </row>
    <row r="26" spans="1:11" ht="18.600000000000001" thickBot="1" x14ac:dyDescent="0.35">
      <c r="A26" s="6"/>
      <c r="B26" s="37" t="s">
        <v>42</v>
      </c>
      <c r="C26" s="38"/>
      <c r="D26" s="7">
        <f>SUM(D22:D25)</f>
        <v>9</v>
      </c>
      <c r="E26" s="37">
        <f>SUM(E22:E25)</f>
        <v>950000</v>
      </c>
      <c r="F26" s="38"/>
      <c r="G26" s="37"/>
      <c r="H26" s="38"/>
      <c r="I26" s="7">
        <f>SUM(I22:I25)</f>
        <v>2210000</v>
      </c>
      <c r="K26" s="34"/>
    </row>
    <row r="27" spans="1:11" x14ac:dyDescent="0.3">
      <c r="A27" s="57" t="s">
        <v>46</v>
      </c>
      <c r="B27" s="58"/>
      <c r="C27" s="58"/>
      <c r="D27" s="58"/>
      <c r="E27" s="58"/>
      <c r="F27" s="58"/>
      <c r="G27" s="58"/>
      <c r="H27" s="58"/>
      <c r="I27" s="59"/>
      <c r="K27" s="34"/>
    </row>
    <row r="28" spans="1:11" ht="15" thickBot="1" x14ac:dyDescent="0.35">
      <c r="A28" s="44"/>
      <c r="B28" s="69"/>
      <c r="C28" s="69"/>
      <c r="D28" s="69"/>
      <c r="E28" s="69"/>
      <c r="F28" s="69"/>
      <c r="G28" s="69"/>
      <c r="H28" s="69"/>
      <c r="I28" s="45"/>
      <c r="K28" s="34"/>
    </row>
    <row r="29" spans="1:11" ht="55.5" customHeight="1" thickBot="1" x14ac:dyDescent="0.35">
      <c r="A29" s="77" t="s">
        <v>47</v>
      </c>
      <c r="B29" s="39" t="s">
        <v>48</v>
      </c>
      <c r="C29" s="27" t="s">
        <v>69</v>
      </c>
      <c r="D29" s="26">
        <v>4</v>
      </c>
      <c r="E29" s="42">
        <v>300000</v>
      </c>
      <c r="F29" s="43"/>
      <c r="G29" s="42">
        <v>0</v>
      </c>
      <c r="H29" s="43"/>
      <c r="I29" s="21">
        <f>D29*E29+G29</f>
        <v>1200000</v>
      </c>
      <c r="K29" s="34"/>
    </row>
    <row r="30" spans="1:11" ht="84.75" customHeight="1" thickBot="1" x14ac:dyDescent="0.35">
      <c r="A30" s="78"/>
      <c r="B30" s="40"/>
      <c r="C30" s="27" t="s">
        <v>68</v>
      </c>
      <c r="D30" s="26">
        <v>9</v>
      </c>
      <c r="E30" s="42">
        <v>330000</v>
      </c>
      <c r="F30" s="43"/>
      <c r="G30" s="42">
        <v>0</v>
      </c>
      <c r="H30" s="43"/>
      <c r="I30" s="26">
        <f t="shared" ref="I30:I31" si="1">D30*E30+G30</f>
        <v>2970000</v>
      </c>
      <c r="K30" s="34"/>
    </row>
    <row r="31" spans="1:11" ht="30.75" customHeight="1" thickBot="1" x14ac:dyDescent="0.35">
      <c r="A31" s="79"/>
      <c r="B31" s="41"/>
      <c r="C31" s="27" t="s">
        <v>70</v>
      </c>
      <c r="D31" s="22">
        <v>3</v>
      </c>
      <c r="E31" s="44">
        <v>350000</v>
      </c>
      <c r="F31" s="45"/>
      <c r="G31" s="44">
        <v>0</v>
      </c>
      <c r="H31" s="45"/>
      <c r="I31" s="21">
        <f t="shared" si="1"/>
        <v>1050000</v>
      </c>
      <c r="K31" s="34"/>
    </row>
    <row r="32" spans="1:11" ht="18.600000000000001" thickBot="1" x14ac:dyDescent="0.35">
      <c r="A32" s="23"/>
      <c r="B32" s="52" t="s">
        <v>42</v>
      </c>
      <c r="C32" s="53"/>
      <c r="D32" s="24">
        <f>SUM(D29:D31)</f>
        <v>16</v>
      </c>
      <c r="E32" s="52">
        <f>SUM(E29:E31)</f>
        <v>980000</v>
      </c>
      <c r="F32" s="53"/>
      <c r="G32" s="52"/>
      <c r="H32" s="76"/>
      <c r="I32" s="25">
        <f>SUM(I29:I31)</f>
        <v>5220000</v>
      </c>
      <c r="J32" s="32"/>
      <c r="K32" s="34"/>
    </row>
    <row r="33" spans="1:11" x14ac:dyDescent="0.3">
      <c r="A33" s="57" t="s">
        <v>14</v>
      </c>
      <c r="B33" s="58"/>
      <c r="C33" s="58"/>
      <c r="D33" s="58"/>
      <c r="E33" s="58"/>
      <c r="F33" s="58"/>
      <c r="G33" s="58"/>
      <c r="H33" s="58"/>
      <c r="I33" s="59"/>
      <c r="K33" s="34"/>
    </row>
    <row r="34" spans="1:11" ht="15" thickBot="1" x14ac:dyDescent="0.35">
      <c r="A34" s="44"/>
      <c r="B34" s="69"/>
      <c r="C34" s="69"/>
      <c r="D34" s="69"/>
      <c r="E34" s="69"/>
      <c r="F34" s="69"/>
      <c r="G34" s="69"/>
      <c r="H34" s="69"/>
      <c r="I34" s="45"/>
      <c r="K34" s="34"/>
    </row>
    <row r="35" spans="1:11" ht="34.5" customHeight="1" thickBot="1" x14ac:dyDescent="0.35">
      <c r="A35" s="6" t="s">
        <v>49</v>
      </c>
      <c r="B35" s="37" t="s">
        <v>15</v>
      </c>
      <c r="C35" s="38"/>
      <c r="D35" s="7">
        <v>1</v>
      </c>
      <c r="E35" s="37">
        <v>400000</v>
      </c>
      <c r="F35" s="38"/>
      <c r="G35" s="37">
        <v>0</v>
      </c>
      <c r="H35" s="38"/>
      <c r="I35" s="7">
        <f>D35*E35+G35</f>
        <v>400000</v>
      </c>
      <c r="K35" s="34"/>
    </row>
    <row r="36" spans="1:11" x14ac:dyDescent="0.3">
      <c r="A36" s="46" t="s">
        <v>21</v>
      </c>
      <c r="B36" s="47"/>
      <c r="C36" s="47"/>
      <c r="D36" s="47"/>
      <c r="E36" s="47"/>
      <c r="F36" s="47"/>
      <c r="G36" s="47"/>
      <c r="H36" s="47"/>
      <c r="I36" s="48"/>
      <c r="K36" s="34"/>
    </row>
    <row r="37" spans="1:11" ht="19.5" customHeight="1" thickBot="1" x14ac:dyDescent="0.35">
      <c r="A37" s="49"/>
      <c r="B37" s="50"/>
      <c r="C37" s="50"/>
      <c r="D37" s="50"/>
      <c r="E37" s="50"/>
      <c r="F37" s="50"/>
      <c r="G37" s="50"/>
      <c r="H37" s="50"/>
      <c r="I37" s="51"/>
      <c r="K37" s="34"/>
    </row>
    <row r="38" spans="1:11" ht="18.600000000000001" thickBot="1" x14ac:dyDescent="0.35">
      <c r="A38" s="6" t="s">
        <v>50</v>
      </c>
      <c r="B38" s="37" t="s">
        <v>17</v>
      </c>
      <c r="C38" s="38"/>
      <c r="D38" s="7">
        <v>1</v>
      </c>
      <c r="E38" s="37">
        <v>345000</v>
      </c>
      <c r="F38" s="38"/>
      <c r="G38" s="37">
        <v>0</v>
      </c>
      <c r="H38" s="38"/>
      <c r="I38" s="7">
        <f>D38*E38+G38</f>
        <v>345000</v>
      </c>
      <c r="K38" s="34"/>
    </row>
    <row r="39" spans="1:11" ht="27.75" customHeight="1" thickBot="1" x14ac:dyDescent="0.35">
      <c r="A39" s="11" t="s">
        <v>72</v>
      </c>
      <c r="B39" s="37" t="s">
        <v>18</v>
      </c>
      <c r="C39" s="38"/>
      <c r="D39" s="7">
        <v>4</v>
      </c>
      <c r="E39" s="37">
        <v>250000</v>
      </c>
      <c r="F39" s="38"/>
      <c r="G39" s="37">
        <v>0</v>
      </c>
      <c r="H39" s="38"/>
      <c r="I39" s="10">
        <f t="shared" ref="I39:I41" si="2">D39*E39+G39</f>
        <v>1000000</v>
      </c>
      <c r="K39" s="34"/>
    </row>
    <row r="40" spans="1:11" ht="26.25" customHeight="1" thickBot="1" x14ac:dyDescent="0.35">
      <c r="A40" s="11" t="s">
        <v>51</v>
      </c>
      <c r="B40" s="37" t="s">
        <v>19</v>
      </c>
      <c r="C40" s="38"/>
      <c r="D40" s="7">
        <v>4</v>
      </c>
      <c r="E40" s="37">
        <v>207000</v>
      </c>
      <c r="F40" s="38"/>
      <c r="G40" s="37">
        <v>0</v>
      </c>
      <c r="H40" s="38"/>
      <c r="I40" s="10">
        <f t="shared" si="2"/>
        <v>828000</v>
      </c>
      <c r="K40" s="34"/>
    </row>
    <row r="41" spans="1:11" ht="39.75" customHeight="1" thickBot="1" x14ac:dyDescent="0.35">
      <c r="A41" s="11" t="s">
        <v>73</v>
      </c>
      <c r="B41" s="54" t="s">
        <v>20</v>
      </c>
      <c r="C41" s="55"/>
      <c r="D41" s="10">
        <v>4</v>
      </c>
      <c r="E41" s="37">
        <v>166750</v>
      </c>
      <c r="F41" s="38"/>
      <c r="G41" s="37">
        <v>0</v>
      </c>
      <c r="H41" s="38"/>
      <c r="I41" s="10">
        <f t="shared" si="2"/>
        <v>667000</v>
      </c>
      <c r="K41" s="34"/>
    </row>
    <row r="42" spans="1:11" ht="18.600000000000001" thickBot="1" x14ac:dyDescent="0.35">
      <c r="A42" s="6"/>
      <c r="B42" s="37" t="s">
        <v>42</v>
      </c>
      <c r="C42" s="38"/>
      <c r="D42" s="7">
        <f>SUM(D38:D41)</f>
        <v>13</v>
      </c>
      <c r="E42" s="37">
        <f>SUM(E38:E41)</f>
        <v>968750</v>
      </c>
      <c r="F42" s="38"/>
      <c r="G42" s="37"/>
      <c r="H42" s="38"/>
      <c r="I42" s="7">
        <f>SUM(I38:I41)</f>
        <v>2840000</v>
      </c>
      <c r="K42" s="34"/>
    </row>
    <row r="43" spans="1:11" ht="18.75" customHeight="1" x14ac:dyDescent="0.3">
      <c r="A43" s="46" t="s">
        <v>16</v>
      </c>
      <c r="B43" s="47"/>
      <c r="C43" s="47"/>
      <c r="D43" s="47"/>
      <c r="E43" s="47"/>
      <c r="F43" s="47"/>
      <c r="G43" s="47"/>
      <c r="H43" s="47"/>
      <c r="I43" s="48"/>
      <c r="K43" s="34"/>
    </row>
    <row r="44" spans="1:11" ht="15" thickBot="1" x14ac:dyDescent="0.35">
      <c r="A44" s="49"/>
      <c r="B44" s="50"/>
      <c r="C44" s="50"/>
      <c r="D44" s="50"/>
      <c r="E44" s="50"/>
      <c r="F44" s="50"/>
      <c r="G44" s="50"/>
      <c r="H44" s="50"/>
      <c r="I44" s="51"/>
      <c r="K44" s="34"/>
    </row>
    <row r="45" spans="1:11" ht="18.600000000000001" thickBot="1" x14ac:dyDescent="0.35">
      <c r="A45" s="16" t="s">
        <v>77</v>
      </c>
      <c r="B45" s="37" t="s">
        <v>17</v>
      </c>
      <c r="C45" s="38"/>
      <c r="D45" s="7">
        <v>1</v>
      </c>
      <c r="E45" s="37">
        <v>345000</v>
      </c>
      <c r="F45" s="38"/>
      <c r="G45" s="37">
        <v>0</v>
      </c>
      <c r="H45" s="38"/>
      <c r="I45" s="7">
        <f>D45*E45+G45</f>
        <v>345000</v>
      </c>
      <c r="K45" s="34"/>
    </row>
    <row r="46" spans="1:11" ht="34.5" customHeight="1" thickBot="1" x14ac:dyDescent="0.35">
      <c r="A46" s="16" t="s">
        <v>78</v>
      </c>
      <c r="B46" s="37" t="s">
        <v>18</v>
      </c>
      <c r="C46" s="38"/>
      <c r="D46" s="7">
        <v>1</v>
      </c>
      <c r="E46" s="37">
        <v>250000</v>
      </c>
      <c r="F46" s="38"/>
      <c r="G46" s="37">
        <v>0</v>
      </c>
      <c r="H46" s="38"/>
      <c r="I46" s="10">
        <f t="shared" ref="I46:I48" si="3">D46*E46+G46</f>
        <v>250000</v>
      </c>
      <c r="K46" s="34"/>
    </row>
    <row r="47" spans="1:11" ht="34.5" customHeight="1" thickBot="1" x14ac:dyDescent="0.35">
      <c r="A47" s="16" t="s">
        <v>79</v>
      </c>
      <c r="B47" s="37" t="s">
        <v>19</v>
      </c>
      <c r="C47" s="38"/>
      <c r="D47" s="7">
        <v>5</v>
      </c>
      <c r="E47" s="37">
        <v>207000</v>
      </c>
      <c r="F47" s="38"/>
      <c r="G47" s="37">
        <v>0</v>
      </c>
      <c r="H47" s="38"/>
      <c r="I47" s="10">
        <f t="shared" si="3"/>
        <v>1035000</v>
      </c>
      <c r="K47" s="34"/>
    </row>
    <row r="48" spans="1:11" ht="51.75" customHeight="1" thickBot="1" x14ac:dyDescent="0.35">
      <c r="A48" s="16" t="s">
        <v>80</v>
      </c>
      <c r="B48" s="37" t="s">
        <v>20</v>
      </c>
      <c r="C48" s="38"/>
      <c r="D48" s="7">
        <v>3</v>
      </c>
      <c r="E48" s="37">
        <v>166750</v>
      </c>
      <c r="F48" s="38"/>
      <c r="G48" s="37">
        <v>0</v>
      </c>
      <c r="H48" s="38"/>
      <c r="I48" s="10">
        <f t="shared" si="3"/>
        <v>500250</v>
      </c>
      <c r="K48" s="34"/>
    </row>
    <row r="49" spans="1:11" ht="18.600000000000001" thickBot="1" x14ac:dyDescent="0.35">
      <c r="A49" s="6"/>
      <c r="B49" s="37" t="s">
        <v>42</v>
      </c>
      <c r="C49" s="38"/>
      <c r="D49" s="7">
        <f>SUM(D45:D48)</f>
        <v>10</v>
      </c>
      <c r="E49" s="37">
        <f>SUM(E46:E48)</f>
        <v>623750</v>
      </c>
      <c r="F49" s="38"/>
      <c r="G49" s="37"/>
      <c r="H49" s="38"/>
      <c r="I49" s="7">
        <f>SUM(I45:I48)</f>
        <v>2130250</v>
      </c>
      <c r="K49" s="34"/>
    </row>
    <row r="50" spans="1:11" ht="18.75" customHeight="1" x14ac:dyDescent="0.3">
      <c r="A50" s="46" t="s">
        <v>22</v>
      </c>
      <c r="B50" s="47"/>
      <c r="C50" s="47"/>
      <c r="D50" s="47"/>
      <c r="E50" s="47"/>
      <c r="F50" s="47"/>
      <c r="G50" s="47"/>
      <c r="H50" s="47"/>
      <c r="I50" s="48"/>
      <c r="K50" s="34"/>
    </row>
    <row r="51" spans="1:11" ht="15" thickBot="1" x14ac:dyDescent="0.35">
      <c r="A51" s="49"/>
      <c r="B51" s="50"/>
      <c r="C51" s="50"/>
      <c r="D51" s="50"/>
      <c r="E51" s="50"/>
      <c r="F51" s="50"/>
      <c r="G51" s="50"/>
      <c r="H51" s="50"/>
      <c r="I51" s="51"/>
      <c r="K51" s="34"/>
    </row>
    <row r="52" spans="1:11" ht="18.600000000000001" thickBot="1" x14ac:dyDescent="0.35">
      <c r="A52" s="16" t="s">
        <v>81</v>
      </c>
      <c r="B52" s="37" t="s">
        <v>17</v>
      </c>
      <c r="C52" s="38"/>
      <c r="D52" s="7">
        <v>1</v>
      </c>
      <c r="E52" s="37">
        <v>345000</v>
      </c>
      <c r="F52" s="38"/>
      <c r="G52" s="37">
        <v>0</v>
      </c>
      <c r="H52" s="38"/>
      <c r="I52" s="7">
        <f>D52*E52+G52</f>
        <v>345000</v>
      </c>
      <c r="K52" s="34"/>
    </row>
    <row r="53" spans="1:11" ht="34.5" customHeight="1" thickBot="1" x14ac:dyDescent="0.35">
      <c r="A53" s="16" t="s">
        <v>82</v>
      </c>
      <c r="B53" s="37" t="s">
        <v>18</v>
      </c>
      <c r="C53" s="38"/>
      <c r="D53" s="7">
        <v>2</v>
      </c>
      <c r="E53" s="37">
        <v>250000</v>
      </c>
      <c r="F53" s="38"/>
      <c r="G53" s="37">
        <v>0</v>
      </c>
      <c r="H53" s="38"/>
      <c r="I53" s="10">
        <f t="shared" ref="I53:I55" si="4">D53*E53+G53</f>
        <v>500000</v>
      </c>
      <c r="K53" s="34"/>
    </row>
    <row r="54" spans="1:11" ht="34.5" customHeight="1" thickBot="1" x14ac:dyDescent="0.35">
      <c r="A54" s="16" t="s">
        <v>83</v>
      </c>
      <c r="B54" s="37" t="s">
        <v>19</v>
      </c>
      <c r="C54" s="38"/>
      <c r="D54" s="7">
        <v>3</v>
      </c>
      <c r="E54" s="37">
        <v>207000</v>
      </c>
      <c r="F54" s="38"/>
      <c r="G54" s="37">
        <v>0</v>
      </c>
      <c r="H54" s="38"/>
      <c r="I54" s="10">
        <f t="shared" si="4"/>
        <v>621000</v>
      </c>
      <c r="K54" s="34"/>
    </row>
    <row r="55" spans="1:11" ht="51.75" customHeight="1" thickBot="1" x14ac:dyDescent="0.35">
      <c r="A55" s="16" t="s">
        <v>52</v>
      </c>
      <c r="B55" s="37" t="s">
        <v>20</v>
      </c>
      <c r="C55" s="38"/>
      <c r="D55" s="7">
        <v>3</v>
      </c>
      <c r="E55" s="37">
        <v>166750</v>
      </c>
      <c r="F55" s="38"/>
      <c r="G55" s="37">
        <v>0</v>
      </c>
      <c r="H55" s="38"/>
      <c r="I55" s="10">
        <f t="shared" si="4"/>
        <v>500250</v>
      </c>
      <c r="K55" s="34"/>
    </row>
    <row r="56" spans="1:11" ht="18.600000000000001" thickBot="1" x14ac:dyDescent="0.35">
      <c r="A56" s="6"/>
      <c r="B56" s="37" t="s">
        <v>42</v>
      </c>
      <c r="C56" s="38"/>
      <c r="D56" s="7">
        <f>SUM(D52:D55)</f>
        <v>9</v>
      </c>
      <c r="E56" s="37">
        <f>SUM(E52:E55)</f>
        <v>968750</v>
      </c>
      <c r="F56" s="38"/>
      <c r="G56" s="37"/>
      <c r="H56" s="38"/>
      <c r="I56" s="7">
        <f>SUM(I52:I55)</f>
        <v>1966250</v>
      </c>
      <c r="K56" s="34"/>
    </row>
    <row r="57" spans="1:11" ht="18.75" customHeight="1" x14ac:dyDescent="0.3">
      <c r="A57" s="46" t="s">
        <v>23</v>
      </c>
      <c r="B57" s="47"/>
      <c r="C57" s="47"/>
      <c r="D57" s="47"/>
      <c r="E57" s="47"/>
      <c r="F57" s="47"/>
      <c r="G57" s="47"/>
      <c r="H57" s="47"/>
      <c r="I57" s="48"/>
      <c r="K57" s="34"/>
    </row>
    <row r="58" spans="1:11" ht="15" thickBot="1" x14ac:dyDescent="0.35">
      <c r="A58" s="49"/>
      <c r="B58" s="50"/>
      <c r="C58" s="50"/>
      <c r="D58" s="50"/>
      <c r="E58" s="50"/>
      <c r="F58" s="50"/>
      <c r="G58" s="50"/>
      <c r="H58" s="50"/>
      <c r="I58" s="51"/>
      <c r="K58" s="34"/>
    </row>
    <row r="59" spans="1:11" ht="18.600000000000001" thickBot="1" x14ac:dyDescent="0.35">
      <c r="A59" s="16" t="s">
        <v>84</v>
      </c>
      <c r="B59" s="37" t="s">
        <v>17</v>
      </c>
      <c r="C59" s="38"/>
      <c r="D59" s="7">
        <v>1</v>
      </c>
      <c r="E59" s="37">
        <v>345000</v>
      </c>
      <c r="F59" s="38"/>
      <c r="G59" s="37">
        <v>0</v>
      </c>
      <c r="H59" s="38"/>
      <c r="I59" s="7">
        <f>D59*E59+G59</f>
        <v>345000</v>
      </c>
      <c r="K59" s="34"/>
    </row>
    <row r="60" spans="1:11" ht="34.5" customHeight="1" thickBot="1" x14ac:dyDescent="0.35">
      <c r="A60" s="16" t="s">
        <v>53</v>
      </c>
      <c r="B60" s="37" t="s">
        <v>18</v>
      </c>
      <c r="C60" s="38"/>
      <c r="D60" s="7">
        <v>1</v>
      </c>
      <c r="E60" s="37">
        <v>250000</v>
      </c>
      <c r="F60" s="38"/>
      <c r="G60" s="37">
        <v>0</v>
      </c>
      <c r="H60" s="38"/>
      <c r="I60" s="10">
        <f t="shared" ref="I60:I63" si="5">D60*E60+G60</f>
        <v>250000</v>
      </c>
      <c r="K60" s="34"/>
    </row>
    <row r="61" spans="1:11" ht="34.5" customHeight="1" thickBot="1" x14ac:dyDescent="0.35">
      <c r="A61" s="16" t="s">
        <v>54</v>
      </c>
      <c r="B61" s="37" t="s">
        <v>19</v>
      </c>
      <c r="C61" s="38"/>
      <c r="D61" s="7">
        <v>6</v>
      </c>
      <c r="E61" s="37">
        <v>207000</v>
      </c>
      <c r="F61" s="38"/>
      <c r="G61" s="37">
        <v>0</v>
      </c>
      <c r="H61" s="38"/>
      <c r="I61" s="10">
        <f t="shared" si="5"/>
        <v>1242000</v>
      </c>
      <c r="K61" s="34"/>
    </row>
    <row r="62" spans="1:11" ht="18.600000000000001" thickBot="1" x14ac:dyDescent="0.35">
      <c r="A62" s="16" t="s">
        <v>55</v>
      </c>
      <c r="B62" s="37" t="s">
        <v>20</v>
      </c>
      <c r="C62" s="38"/>
      <c r="D62" s="7">
        <v>16</v>
      </c>
      <c r="E62" s="37">
        <v>166750</v>
      </c>
      <c r="F62" s="38"/>
      <c r="G62" s="37">
        <v>0</v>
      </c>
      <c r="H62" s="38"/>
      <c r="I62" s="10">
        <f t="shared" si="5"/>
        <v>2668000</v>
      </c>
      <c r="K62" s="34"/>
    </row>
    <row r="63" spans="1:11" ht="18.600000000000001" thickBot="1" x14ac:dyDescent="0.35">
      <c r="A63" s="16" t="s">
        <v>85</v>
      </c>
      <c r="B63" s="37" t="s">
        <v>24</v>
      </c>
      <c r="C63" s="38"/>
      <c r="D63" s="7">
        <v>2</v>
      </c>
      <c r="E63" s="37">
        <v>150000</v>
      </c>
      <c r="F63" s="38"/>
      <c r="G63" s="37">
        <v>0</v>
      </c>
      <c r="H63" s="38"/>
      <c r="I63" s="10">
        <f t="shared" si="5"/>
        <v>300000</v>
      </c>
      <c r="K63" s="34"/>
    </row>
    <row r="64" spans="1:11" ht="18.600000000000001" thickBot="1" x14ac:dyDescent="0.35">
      <c r="A64" s="6"/>
      <c r="B64" s="37" t="s">
        <v>42</v>
      </c>
      <c r="C64" s="38"/>
      <c r="D64" s="7">
        <f>SUM(D59:D63)</f>
        <v>26</v>
      </c>
      <c r="E64" s="37">
        <f>SUM(E59:E63)</f>
        <v>1118750</v>
      </c>
      <c r="F64" s="38"/>
      <c r="G64" s="37"/>
      <c r="H64" s="38"/>
      <c r="I64" s="7">
        <f>SUM(I59:I63)</f>
        <v>4805000</v>
      </c>
      <c r="K64" s="34"/>
    </row>
    <row r="65" spans="1:11" ht="18.75" customHeight="1" x14ac:dyDescent="0.3">
      <c r="A65" s="57" t="s">
        <v>60</v>
      </c>
      <c r="B65" s="58"/>
      <c r="C65" s="58"/>
      <c r="D65" s="58"/>
      <c r="E65" s="58"/>
      <c r="F65" s="58"/>
      <c r="G65" s="58"/>
      <c r="H65" s="58"/>
      <c r="I65" s="59"/>
      <c r="K65" s="34"/>
    </row>
    <row r="66" spans="1:11" ht="15" thickBot="1" x14ac:dyDescent="0.35">
      <c r="A66" s="44"/>
      <c r="B66" s="69"/>
      <c r="C66" s="69"/>
      <c r="D66" s="69"/>
      <c r="E66" s="69"/>
      <c r="F66" s="69"/>
      <c r="G66" s="69"/>
      <c r="H66" s="69"/>
      <c r="I66" s="45"/>
      <c r="K66" s="34"/>
    </row>
    <row r="67" spans="1:11" ht="51.75" customHeight="1" thickBot="1" x14ac:dyDescent="0.35">
      <c r="A67" s="16" t="s">
        <v>56</v>
      </c>
      <c r="B67" s="37" t="s">
        <v>61</v>
      </c>
      <c r="C67" s="38"/>
      <c r="D67" s="7">
        <v>1</v>
      </c>
      <c r="E67" s="37">
        <v>166500</v>
      </c>
      <c r="F67" s="38"/>
      <c r="G67" s="37">
        <v>0</v>
      </c>
      <c r="H67" s="38"/>
      <c r="I67" s="7">
        <f>D67*E67+G67</f>
        <v>166500</v>
      </c>
      <c r="K67" s="34"/>
    </row>
    <row r="68" spans="1:11" ht="18.600000000000001" thickBot="1" x14ac:dyDescent="0.35">
      <c r="A68" s="9"/>
      <c r="B68" s="37" t="s">
        <v>42</v>
      </c>
      <c r="C68" s="38"/>
      <c r="D68" s="7">
        <f>SUM(D67)</f>
        <v>1</v>
      </c>
      <c r="E68" s="37">
        <f>SUM(E67)</f>
        <v>166500</v>
      </c>
      <c r="F68" s="38"/>
      <c r="G68" s="37"/>
      <c r="H68" s="38"/>
      <c r="I68" s="7">
        <f>SUM(I67)</f>
        <v>166500</v>
      </c>
      <c r="K68" s="34"/>
    </row>
    <row r="69" spans="1:11" ht="18.600000000000001" thickBot="1" x14ac:dyDescent="0.35">
      <c r="A69" s="42" t="s">
        <v>25</v>
      </c>
      <c r="B69" s="75"/>
      <c r="C69" s="75"/>
      <c r="D69" s="75"/>
      <c r="E69" s="75"/>
      <c r="F69" s="75"/>
      <c r="G69" s="75"/>
      <c r="H69" s="75"/>
      <c r="I69" s="43"/>
      <c r="K69" s="34"/>
    </row>
    <row r="70" spans="1:11" ht="18" customHeight="1" thickBot="1" x14ac:dyDescent="0.35">
      <c r="A70" s="81" t="s">
        <v>86</v>
      </c>
      <c r="B70" s="35" t="s">
        <v>30</v>
      </c>
      <c r="C70" s="13" t="s">
        <v>75</v>
      </c>
      <c r="D70" s="28">
        <v>2</v>
      </c>
      <c r="E70" s="37">
        <v>135200</v>
      </c>
      <c r="F70" s="38"/>
      <c r="G70" s="37">
        <v>0</v>
      </c>
      <c r="H70" s="38"/>
      <c r="I70" s="7">
        <f>D70*E70+G70</f>
        <v>270400</v>
      </c>
      <c r="K70" s="34"/>
    </row>
    <row r="71" spans="1:11" ht="30.6" thickBot="1" x14ac:dyDescent="0.35">
      <c r="A71" s="82"/>
      <c r="B71" s="36"/>
      <c r="C71" s="12" t="s">
        <v>74</v>
      </c>
      <c r="D71" s="28">
        <v>8</v>
      </c>
      <c r="E71" s="54">
        <v>135200</v>
      </c>
      <c r="F71" s="55"/>
      <c r="G71" s="54">
        <v>0</v>
      </c>
      <c r="H71" s="55"/>
      <c r="I71" s="10">
        <f t="shared" ref="I71:I78" si="6">D71*E71+G71</f>
        <v>1081600</v>
      </c>
      <c r="K71" s="34"/>
    </row>
    <row r="72" spans="1:11" ht="18.600000000000001" thickBot="1" x14ac:dyDescent="0.35">
      <c r="A72" s="16" t="s">
        <v>57</v>
      </c>
      <c r="B72" s="37" t="s">
        <v>27</v>
      </c>
      <c r="C72" s="38"/>
      <c r="D72" s="7">
        <v>1</v>
      </c>
      <c r="E72" s="37">
        <v>166750</v>
      </c>
      <c r="F72" s="38"/>
      <c r="G72" s="37">
        <v>0</v>
      </c>
      <c r="H72" s="38"/>
      <c r="I72" s="10">
        <f t="shared" si="6"/>
        <v>166750</v>
      </c>
      <c r="K72" s="34"/>
    </row>
    <row r="73" spans="1:11" ht="18.600000000000001" thickBot="1" x14ac:dyDescent="0.35">
      <c r="A73" s="16" t="s">
        <v>58</v>
      </c>
      <c r="B73" s="37" t="s">
        <v>32</v>
      </c>
      <c r="C73" s="38"/>
      <c r="D73" s="7">
        <v>1</v>
      </c>
      <c r="E73" s="37">
        <v>140000</v>
      </c>
      <c r="F73" s="38"/>
      <c r="G73" s="37">
        <v>0</v>
      </c>
      <c r="H73" s="38"/>
      <c r="I73" s="10">
        <f t="shared" si="6"/>
        <v>140000</v>
      </c>
      <c r="K73" s="34"/>
    </row>
    <row r="74" spans="1:11" ht="18.600000000000001" thickBot="1" x14ac:dyDescent="0.35">
      <c r="A74" s="16" t="s">
        <v>59</v>
      </c>
      <c r="B74" s="37" t="s">
        <v>26</v>
      </c>
      <c r="C74" s="38"/>
      <c r="D74" s="7">
        <v>2</v>
      </c>
      <c r="E74" s="37">
        <v>210000</v>
      </c>
      <c r="F74" s="38"/>
      <c r="G74" s="37">
        <v>0</v>
      </c>
      <c r="H74" s="38"/>
      <c r="I74" s="10">
        <f t="shared" si="6"/>
        <v>420000</v>
      </c>
      <c r="K74" s="34"/>
    </row>
    <row r="75" spans="1:11" ht="35.25" customHeight="1" thickBot="1" x14ac:dyDescent="0.35">
      <c r="A75" s="16" t="s">
        <v>87</v>
      </c>
      <c r="B75" s="54" t="s">
        <v>28</v>
      </c>
      <c r="C75" s="55"/>
      <c r="D75" s="7">
        <v>3</v>
      </c>
      <c r="E75" s="37">
        <v>140000</v>
      </c>
      <c r="F75" s="38"/>
      <c r="G75" s="37">
        <v>0</v>
      </c>
      <c r="H75" s="38"/>
      <c r="I75" s="10">
        <f t="shared" si="6"/>
        <v>420000</v>
      </c>
      <c r="K75" s="34"/>
    </row>
    <row r="76" spans="1:11" ht="18.600000000000001" thickBot="1" x14ac:dyDescent="0.35">
      <c r="A76" s="16" t="s">
        <v>88</v>
      </c>
      <c r="B76" s="37" t="s">
        <v>29</v>
      </c>
      <c r="C76" s="38"/>
      <c r="D76" s="10">
        <v>1</v>
      </c>
      <c r="E76" s="37">
        <v>170000</v>
      </c>
      <c r="F76" s="38"/>
      <c r="G76" s="37">
        <v>0</v>
      </c>
      <c r="H76" s="38"/>
      <c r="I76" s="10">
        <f t="shared" si="6"/>
        <v>170000</v>
      </c>
      <c r="K76" s="34"/>
    </row>
    <row r="77" spans="1:11" ht="18.600000000000001" thickBot="1" x14ac:dyDescent="0.35">
      <c r="A77" s="16" t="s">
        <v>89</v>
      </c>
      <c r="B77" s="37" t="s">
        <v>34</v>
      </c>
      <c r="C77" s="38"/>
      <c r="D77" s="10">
        <v>1</v>
      </c>
      <c r="E77" s="37">
        <v>150000</v>
      </c>
      <c r="F77" s="38"/>
      <c r="G77" s="37">
        <v>0</v>
      </c>
      <c r="H77" s="38"/>
      <c r="I77" s="10">
        <f t="shared" si="6"/>
        <v>150000</v>
      </c>
      <c r="K77" s="34"/>
    </row>
    <row r="78" spans="1:11" ht="18.600000000000001" thickBot="1" x14ac:dyDescent="0.35">
      <c r="A78" s="16" t="s">
        <v>90</v>
      </c>
      <c r="B78" s="37" t="s">
        <v>31</v>
      </c>
      <c r="C78" s="38"/>
      <c r="D78" s="7">
        <v>1</v>
      </c>
      <c r="E78" s="37">
        <v>160000</v>
      </c>
      <c r="F78" s="38"/>
      <c r="G78" s="37">
        <v>0</v>
      </c>
      <c r="H78" s="38"/>
      <c r="I78" s="10">
        <f t="shared" si="6"/>
        <v>160000</v>
      </c>
      <c r="K78" s="34"/>
    </row>
    <row r="79" spans="1:11" ht="18.600000000000001" thickBot="1" x14ac:dyDescent="0.35">
      <c r="A79" s="6"/>
      <c r="B79" s="37" t="s">
        <v>42</v>
      </c>
      <c r="C79" s="38"/>
      <c r="D79" s="7">
        <f>SUM(D70:D78)</f>
        <v>20</v>
      </c>
      <c r="E79" s="37"/>
      <c r="F79" s="38"/>
      <c r="G79" s="37"/>
      <c r="H79" s="38"/>
      <c r="I79" s="7">
        <f>SUM(I70:I78)</f>
        <v>2978750</v>
      </c>
      <c r="K79" s="34"/>
    </row>
    <row r="80" spans="1:11" ht="18.600000000000001" thickBot="1" x14ac:dyDescent="0.35">
      <c r="A80" s="42" t="s">
        <v>62</v>
      </c>
      <c r="B80" s="75"/>
      <c r="C80" s="75"/>
      <c r="D80" s="75"/>
      <c r="E80" s="75"/>
      <c r="F80" s="75"/>
      <c r="G80" s="75"/>
      <c r="H80" s="75"/>
      <c r="I80" s="43"/>
      <c r="K80" s="34"/>
    </row>
    <row r="81" spans="1:11" ht="18.600000000000001" thickBot="1" x14ac:dyDescent="0.35">
      <c r="A81" s="16" t="s">
        <v>91</v>
      </c>
      <c r="B81" s="37" t="s">
        <v>33</v>
      </c>
      <c r="C81" s="38"/>
      <c r="D81" s="7">
        <v>4</v>
      </c>
      <c r="E81" s="37">
        <v>135200</v>
      </c>
      <c r="F81" s="38"/>
      <c r="G81" s="37">
        <v>0</v>
      </c>
      <c r="H81" s="38"/>
      <c r="I81" s="7">
        <f>D81*E81+G81</f>
        <v>540800</v>
      </c>
      <c r="K81" s="34"/>
    </row>
    <row r="82" spans="1:11" ht="18.600000000000001" thickBot="1" x14ac:dyDescent="0.35">
      <c r="A82" s="6"/>
      <c r="B82" s="37" t="s">
        <v>42</v>
      </c>
      <c r="C82" s="38"/>
      <c r="D82" s="7">
        <f>SUM(D81)</f>
        <v>4</v>
      </c>
      <c r="E82" s="37">
        <f>SUM(E81)</f>
        <v>135200</v>
      </c>
      <c r="F82" s="38"/>
      <c r="G82" s="37"/>
      <c r="H82" s="38"/>
      <c r="I82" s="7">
        <f>SUM(I81)</f>
        <v>540800</v>
      </c>
      <c r="K82" s="34"/>
    </row>
    <row r="83" spans="1:11" ht="51.75" customHeight="1" thickBot="1" x14ac:dyDescent="0.35">
      <c r="A83" s="6"/>
      <c r="B83" s="37" t="s">
        <v>63</v>
      </c>
      <c r="C83" s="38"/>
      <c r="D83" s="7">
        <f>D19+D26+D32+D35+D42+D49+D56+D64+D68+D79+D82</f>
        <v>113</v>
      </c>
      <c r="E83" s="37"/>
      <c r="F83" s="38"/>
      <c r="G83" s="37"/>
      <c r="H83" s="38"/>
      <c r="I83" s="7">
        <f>I19+I26+I32+I35+I42+I49+I56+I64+I68+I79+I82</f>
        <v>25057550</v>
      </c>
      <c r="J83" s="31">
        <f>SUM(I83)*12</f>
        <v>300690600</v>
      </c>
      <c r="K83" s="34"/>
    </row>
    <row r="85" spans="1:11" x14ac:dyDescent="0.3">
      <c r="C85" s="29" t="s">
        <v>35</v>
      </c>
      <c r="D85" s="29"/>
      <c r="E85" s="29"/>
      <c r="F85" s="29"/>
    </row>
  </sheetData>
  <mergeCells count="174">
    <mergeCell ref="B64:C64"/>
    <mergeCell ref="G47:H47"/>
    <mergeCell ref="B46:C46"/>
    <mergeCell ref="E46:F46"/>
    <mergeCell ref="G46:H46"/>
    <mergeCell ref="D4:I4"/>
    <mergeCell ref="D5:I5"/>
    <mergeCell ref="A70:A71"/>
    <mergeCell ref="B53:C53"/>
    <mergeCell ref="E53:F53"/>
    <mergeCell ref="G53:H53"/>
    <mergeCell ref="B68:C68"/>
    <mergeCell ref="E68:F68"/>
    <mergeCell ref="G68:H68"/>
    <mergeCell ref="A57:I58"/>
    <mergeCell ref="B60:C60"/>
    <mergeCell ref="E60:F60"/>
    <mergeCell ref="G60:H60"/>
    <mergeCell ref="E70:F70"/>
    <mergeCell ref="G70:H70"/>
    <mergeCell ref="E71:F71"/>
    <mergeCell ref="G71:H71"/>
    <mergeCell ref="B61:C61"/>
    <mergeCell ref="E61:F61"/>
    <mergeCell ref="G61:H61"/>
    <mergeCell ref="B52:C52"/>
    <mergeCell ref="E52:F52"/>
    <mergeCell ref="G52:H52"/>
    <mergeCell ref="B49:C49"/>
    <mergeCell ref="E49:F49"/>
    <mergeCell ref="G49:H49"/>
    <mergeCell ref="B48:C48"/>
    <mergeCell ref="E48:F48"/>
    <mergeCell ref="G48:H48"/>
    <mergeCell ref="A50:I51"/>
    <mergeCell ref="G59:H59"/>
    <mergeCell ref="B25:C25"/>
    <mergeCell ref="E25:F25"/>
    <mergeCell ref="G25:H25"/>
    <mergeCell ref="A27:I28"/>
    <mergeCell ref="A29:A31"/>
    <mergeCell ref="B26:C26"/>
    <mergeCell ref="E26:F26"/>
    <mergeCell ref="G26:H26"/>
    <mergeCell ref="B45:C45"/>
    <mergeCell ref="E45:F45"/>
    <mergeCell ref="G45:H45"/>
    <mergeCell ref="E16:F16"/>
    <mergeCell ref="E17:F17"/>
    <mergeCell ref="B22:C22"/>
    <mergeCell ref="E22:F22"/>
    <mergeCell ref="B40:C40"/>
    <mergeCell ref="E40:F40"/>
    <mergeCell ref="G40:H40"/>
    <mergeCell ref="A33:I34"/>
    <mergeCell ref="B35:C35"/>
    <mergeCell ref="E35:F35"/>
    <mergeCell ref="G35:H35"/>
    <mergeCell ref="A36:I37"/>
    <mergeCell ref="B38:C38"/>
    <mergeCell ref="E38:F38"/>
    <mergeCell ref="G38:H38"/>
    <mergeCell ref="G22:H22"/>
    <mergeCell ref="B23:C23"/>
    <mergeCell ref="E23:F23"/>
    <mergeCell ref="G23:H23"/>
    <mergeCell ref="E32:F32"/>
    <mergeCell ref="G32:H32"/>
    <mergeCell ref="B24:C24"/>
    <mergeCell ref="E24:F24"/>
    <mergeCell ref="G24:H24"/>
    <mergeCell ref="B83:C83"/>
    <mergeCell ref="E83:F83"/>
    <mergeCell ref="G83:H83"/>
    <mergeCell ref="B81:C81"/>
    <mergeCell ref="E81:F81"/>
    <mergeCell ref="G81:H81"/>
    <mergeCell ref="B82:C82"/>
    <mergeCell ref="E82:F82"/>
    <mergeCell ref="G82:H82"/>
    <mergeCell ref="A80:I80"/>
    <mergeCell ref="B78:C78"/>
    <mergeCell ref="E78:F78"/>
    <mergeCell ref="G78:H78"/>
    <mergeCell ref="B79:C79"/>
    <mergeCell ref="E79:F79"/>
    <mergeCell ref="G79:H79"/>
    <mergeCell ref="B72:C72"/>
    <mergeCell ref="E72:F72"/>
    <mergeCell ref="G72:H72"/>
    <mergeCell ref="B74:C74"/>
    <mergeCell ref="E74:F74"/>
    <mergeCell ref="G74:H74"/>
    <mergeCell ref="E75:F75"/>
    <mergeCell ref="G75:H75"/>
    <mergeCell ref="B73:C73"/>
    <mergeCell ref="E73:F73"/>
    <mergeCell ref="G73:H73"/>
    <mergeCell ref="B77:C77"/>
    <mergeCell ref="E77:F77"/>
    <mergeCell ref="G77:H77"/>
    <mergeCell ref="B75:C75"/>
    <mergeCell ref="A69:I69"/>
    <mergeCell ref="B67:C67"/>
    <mergeCell ref="E67:F67"/>
    <mergeCell ref="G67:H67"/>
    <mergeCell ref="A65:I66"/>
    <mergeCell ref="B55:C55"/>
    <mergeCell ref="E55:F55"/>
    <mergeCell ref="G55:H55"/>
    <mergeCell ref="B54:C54"/>
    <mergeCell ref="E54:F54"/>
    <mergeCell ref="G54:H54"/>
    <mergeCell ref="B56:C56"/>
    <mergeCell ref="E56:F56"/>
    <mergeCell ref="G56:H56"/>
    <mergeCell ref="E64:F64"/>
    <mergeCell ref="G64:H64"/>
    <mergeCell ref="B62:C62"/>
    <mergeCell ref="E62:F62"/>
    <mergeCell ref="G62:H62"/>
    <mergeCell ref="B63:C63"/>
    <mergeCell ref="E63:F63"/>
    <mergeCell ref="G63:H63"/>
    <mergeCell ref="B59:C59"/>
    <mergeCell ref="E59:F59"/>
    <mergeCell ref="A6:I7"/>
    <mergeCell ref="A20:I20"/>
    <mergeCell ref="B18:C18"/>
    <mergeCell ref="E18:F18"/>
    <mergeCell ref="G18:H18"/>
    <mergeCell ref="B19:C19"/>
    <mergeCell ref="E19:F19"/>
    <mergeCell ref="G19:H19"/>
    <mergeCell ref="G10:H13"/>
    <mergeCell ref="I10:I13"/>
    <mergeCell ref="A14:I15"/>
    <mergeCell ref="G16:H16"/>
    <mergeCell ref="G17:H17"/>
    <mergeCell ref="A10:A13"/>
    <mergeCell ref="B10:C10"/>
    <mergeCell ref="B11:C11"/>
    <mergeCell ref="B12:C12"/>
    <mergeCell ref="B13:C13"/>
    <mergeCell ref="E10:F10"/>
    <mergeCell ref="E11:F11"/>
    <mergeCell ref="E12:F12"/>
    <mergeCell ref="E13:F13"/>
    <mergeCell ref="B16:C16"/>
    <mergeCell ref="B17:C17"/>
    <mergeCell ref="B70:B71"/>
    <mergeCell ref="B76:C76"/>
    <mergeCell ref="E76:F76"/>
    <mergeCell ref="G76:H76"/>
    <mergeCell ref="B29:B31"/>
    <mergeCell ref="E29:F29"/>
    <mergeCell ref="G29:H29"/>
    <mergeCell ref="E30:F30"/>
    <mergeCell ref="G30:H30"/>
    <mergeCell ref="E31:F31"/>
    <mergeCell ref="G31:H31"/>
    <mergeCell ref="B39:C39"/>
    <mergeCell ref="E39:F39"/>
    <mergeCell ref="G39:H39"/>
    <mergeCell ref="A43:I44"/>
    <mergeCell ref="B32:C32"/>
    <mergeCell ref="B42:C42"/>
    <mergeCell ref="E42:F42"/>
    <mergeCell ref="G42:H42"/>
    <mergeCell ref="B41:C41"/>
    <mergeCell ref="E41:F41"/>
    <mergeCell ref="G41:H41"/>
    <mergeCell ref="B47:C47"/>
    <mergeCell ref="E47:F47"/>
  </mergeCells>
  <pageMargins left="0.23" right="0.21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25.12.2025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2025-11-05T14:11:01Z</dcterms:modified>
</cp:coreProperties>
</file>