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55" activeTab="3"/>
  </bookViews>
  <sheets>
    <sheet name="Մշակույթի տուն" sheetId="1" r:id="rId1"/>
    <sheet name="Երաժշտական և արվեստի դպրոց" sheetId="2" r:id="rId2"/>
    <sheet name="Գրադարան" sheetId="3" r:id="rId3"/>
    <sheet name="Մարզադպրոց" sheetId="4" r:id="rId4"/>
  </sheets>
  <definedNames>
    <definedName name="_xlnm.Print_Titles" localSheetId="2">'Գրադարան'!$9:$9</definedName>
    <definedName name="_xlnm.Print_Titles" localSheetId="1">'Երաժշտական և արվեստի դպրոց'!$7:$7</definedName>
    <definedName name="_xlnm.Print_Titles" localSheetId="3">'Մարզադպրոց'!$7:$7</definedName>
    <definedName name="_xlnm.Print_Titles" localSheetId="0">'Մշակույթի տուն'!$7:$7</definedName>
  </definedNames>
  <calcPr fullCalcOnLoad="1" iterate="1" iterateCount="1000" iterateDelta="1E-05"/>
</workbook>
</file>

<file path=xl/sharedStrings.xml><?xml version="1.0" encoding="utf-8"?>
<sst xmlns="http://schemas.openxmlformats.org/spreadsheetml/2006/main" count="93" uniqueCount="64">
  <si>
    <t>Հ/Հ</t>
  </si>
  <si>
    <t>îÝûñ»Ý</t>
  </si>
  <si>
    <t>Ø³ñ½Çã</t>
  </si>
  <si>
    <t>´áõÅùáõÛñ</t>
  </si>
  <si>
    <t>îÝï»ëí³ñ</t>
  </si>
  <si>
    <t>ՊաշտոնÇ ³Ýí³ÝáõÙÁ</t>
  </si>
  <si>
    <t>Ð³ëïÇù³ÛÇÝ ÙÇ³íáñ</t>
  </si>
  <si>
    <t>¶»ÕÙ³ëí³ñ</t>
  </si>
  <si>
    <t>ä³ñáõëáõÛó</t>
  </si>
  <si>
    <t>ÜÏ³ñãáõÃÛ³Ý ¹³ë³ïáõ</t>
  </si>
  <si>
    <t>¶áñ·³·áñÍáõÃÛ³Ý ¹³ë³ïáõ</t>
  </si>
  <si>
    <t>²ßË³ï³ÏÇóÝ»ñÇ Ãí³ù³Ý³ÏÁ`</t>
  </si>
  <si>
    <t>Ð³ëïÇùÇ ³Ýí³ÝáõÙÁ</t>
  </si>
  <si>
    <t>ä³ßïáÝ³ÛÇÝ ¹ñáõÛù³ã³÷Á            /¹ñ³Ù/</t>
  </si>
  <si>
    <t>²Ùë³Ï³Ý ³ßË³ï³í³ñÓ           /¹ñ³Ù/</t>
  </si>
  <si>
    <t>¸³ßÝ³ÙáõñÇ ¹³ë³ïáõ</t>
  </si>
  <si>
    <t>æáõÃ³ÏÇ ¹³ë³ïáõ</t>
  </si>
  <si>
    <t>ø³ÝáÝÇ ¹³ë³ïáõ</t>
  </si>
  <si>
    <t>ÞíÇÇ ¹³ë³ïáõ</t>
  </si>
  <si>
    <t>¶ñ³¹³ñ³Ý³í³ñ</t>
  </si>
  <si>
    <t>Ð³í³ù³ñ³ñ</t>
  </si>
  <si>
    <t>êáÉý»çÇáÛÇ ¹³ë³ïáõ</t>
  </si>
  <si>
    <t>ÀÝ¹³Ù»ÝÁ</t>
  </si>
  <si>
    <t>ä³ßïáÝ³ÛÇÝ ¹ñáõÛù³ã³÷Á             /¹ñ³Ù/</t>
  </si>
  <si>
    <t>²Ùë³Ï³Ý ³ßË³ï³í³ñÓ                    /¹ñ³Ù/</t>
  </si>
  <si>
    <t xml:space="preserve">îÝûñ»Ý </t>
  </si>
  <si>
    <t>Ð³í»É³í×³ñ</t>
  </si>
  <si>
    <t>²ñí»ëïÇ å³ïÙáõÃÛ³Ý ¹³ë³ïáõ</t>
  </si>
  <si>
    <t>ՀԱՄԱՅՆՔԻ ՂԵԿԱՎԱՐ                          Հ.ՄԱՆՈՒՉԱՐՅԱՆ</t>
  </si>
  <si>
    <t>ՀԱՄԱՅՆՔԻ ՂԵԿԱՎԱՐ                                      Հ.ՄԱՆՈՒՉԱՐՅԱՆ</t>
  </si>
  <si>
    <t>ՀԱՄԱՅՆՔԻ ՂԵԿԱՎԱՐ                                 Հ.ՄԱՆՈՒՉԱՐՅԱՆ</t>
  </si>
  <si>
    <t>²Ùë³Ï³Ý ³ßË³ï³í³ñÓ  /¹ñ³Ù/</t>
  </si>
  <si>
    <t>ՀԱՄԱՅՆՔԻ ՂԵԿԱՎԱՐ                           Հ.ՄԱՆՈՒՉԱՐՅԱՆ</t>
  </si>
  <si>
    <t>ø³ÝáÝÇ ¹³ë³ïáõ, »ñ·ã³ËÙµÇ Õ»Ï³í³ñ</t>
  </si>
  <si>
    <t>ä³ßïáÝ³ÛÇÝ ¹ñáõÛù³ã³÷Á    /¹ñ³Ù/</t>
  </si>
  <si>
    <t>Հավաքարար</t>
  </si>
  <si>
    <t xml:space="preserve">Բերդի Գնել Մեջլումյանի անվան մանկապատանեկան մարզադպրոցի  աշխատակիցների թվաքանակը, հաստիքացուցակը և  պաշտոնային դրույքաչափերը </t>
  </si>
  <si>
    <t>Մարզիչ</t>
  </si>
  <si>
    <t>Պարուսույց</t>
  </si>
  <si>
    <t>Գեղմասվար</t>
  </si>
  <si>
    <t xml:space="preserve"> Բնակավայրներ</t>
  </si>
  <si>
    <t>Բնակավայր</t>
  </si>
  <si>
    <t>1(0,5)</t>
  </si>
  <si>
    <t xml:space="preserve"> Բնակավայր</t>
  </si>
  <si>
    <t>8 (0,5)</t>
  </si>
  <si>
    <t>²ßË³ï³ÏÇóÝ»ñÇ Ãí³ù³Ý³ÏÁ`  11</t>
  </si>
  <si>
    <t>18</t>
  </si>
  <si>
    <t xml:space="preserve">Բերդ համայնքի ավագանու </t>
  </si>
  <si>
    <t xml:space="preserve">Ð³í»Éí³Í 19 </t>
  </si>
  <si>
    <t xml:space="preserve">Ð³í»Éí³Í N 20 </t>
  </si>
  <si>
    <t>Ð³í»Éí³Í N 22</t>
  </si>
  <si>
    <t xml:space="preserve">´»ñ¹Ç համայնքային ·ñ³¹³ñ³ÝÇ ³ßË³ï³ÏÇóÝ»ñÇ Ãí³ù³Ý³ÏÁ, Ñ³ëïÇù³óáõó³ÏÁ  և  å³ßïáÝ³ÛÇÝ ¹ñáõÛù³ã³÷»ñÁ </t>
  </si>
  <si>
    <t>²ßË³ï³ÏÇóÝ»ñÇ Ãí³ù³Ý³ÏÁ`  26</t>
  </si>
  <si>
    <t xml:space="preserve"> Բերդի երաժշտական և արվեստի դպրոց համայնքային հիմնարկի աշխատակիցների թվաքանակը, հաստիքացուցակը և  պաշտոնային դրույքաչափերը </t>
  </si>
  <si>
    <t>Ð³í»Éí³Í N 21</t>
  </si>
  <si>
    <t xml:space="preserve">Բերդի Ժիրայր Անանյանի անվան մշակույթի տուն համայնքային հիմնարկի աշխատակիցների թվաքանակը, հաստիքացուցակը և  պաշտոնային դրույքաչափերը </t>
  </si>
  <si>
    <t>ÐÝãÛáõÝ³ÛÇÝ Ù³ëÇ Õ»Ï³í³ñ</t>
  </si>
  <si>
    <t>´»Ù³Ï³Ý ËáëùÇ å³տասխանատու</t>
  </si>
  <si>
    <t>Օպերատոր-գործավար</t>
  </si>
  <si>
    <t>Տեխնիկական աշխատող</t>
  </si>
  <si>
    <t>2(0,5)</t>
  </si>
  <si>
    <t>13(0,5)</t>
  </si>
  <si>
    <t>2020թվականի դեկտեմբերի -ի N -Ա որոշման</t>
  </si>
  <si>
    <t>²ßË³ï³ÏÇóÝ»ñÇ Ãí³ù³Ý³ÏÁ`  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</si>
</sst>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_);\(#,##0.0\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"/>
    <numFmt numFmtId="182" formatCode="0.00000"/>
    <numFmt numFmtId="183" formatCode="0.000000"/>
    <numFmt numFmtId="184" formatCode="[$-FC19]d\ mmmm\ yyyy\ &quot;г.&quot;"/>
    <numFmt numFmtId="185" formatCode="_-* #,##0.000\ _₽_-;\-* #,##0.000\ _₽_-;_-* &quot;-&quot;???\ _₽_-;_-@_-"/>
    <numFmt numFmtId="186" formatCode="#,##0_);\(#,##0\)"/>
    <numFmt numFmtId="187" formatCode="_-* #,##0.0\ _₽_-;\-* #,##0.0\ _₽_-;_-* &quot;-&quot;?\ _₽_-;_-@_-"/>
  </numFmts>
  <fonts count="34">
    <font>
      <sz val="10"/>
      <name val="Arial Armenian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 Armenian"/>
      <family val="2"/>
    </font>
    <font>
      <b/>
      <sz val="12"/>
      <name val="Arial Armenian"/>
      <family val="2"/>
    </font>
    <font>
      <b/>
      <i/>
      <sz val="10"/>
      <name val="Arial Armenian"/>
      <family val="2"/>
    </font>
    <font>
      <b/>
      <sz val="11"/>
      <name val="Arial Armenian"/>
      <family val="2"/>
    </font>
    <font>
      <b/>
      <i/>
      <sz val="12"/>
      <name val="Arial Armenian"/>
      <family val="2"/>
    </font>
    <font>
      <sz val="10"/>
      <name val="Arial AMU"/>
      <family val="2"/>
    </font>
    <font>
      <b/>
      <i/>
      <sz val="10"/>
      <name val="Arial AMU"/>
      <family val="2"/>
    </font>
    <font>
      <b/>
      <sz val="10"/>
      <name val="Arial AMU"/>
      <family val="2"/>
    </font>
    <font>
      <b/>
      <sz val="11"/>
      <name val="Arial AMU"/>
      <family val="2"/>
    </font>
    <font>
      <b/>
      <sz val="12"/>
      <name val="Arial AMU"/>
      <family val="2"/>
    </font>
    <font>
      <sz val="11"/>
      <name val="Arial AMU"/>
      <family val="2"/>
    </font>
    <font>
      <b/>
      <i/>
      <sz val="12"/>
      <name val="Arial AMU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7" borderId="1" applyNumberFormat="0" applyAlignment="0" applyProtection="0"/>
    <xf numFmtId="0" fontId="18" fillId="20" borderId="2" applyNumberFormat="0" applyAlignment="0" applyProtection="0"/>
    <xf numFmtId="0" fontId="5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6" fillId="21" borderId="7" applyNumberFormat="0" applyAlignment="0" applyProtection="0"/>
    <xf numFmtId="0" fontId="1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25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/>
    </xf>
    <xf numFmtId="9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49" fontId="23" fillId="0" borderId="0" xfId="0" applyNumberFormat="1" applyFont="1" applyFill="1" applyBorder="1" applyAlignment="1">
      <alignment vertical="center" wrapText="1"/>
    </xf>
    <xf numFmtId="0" fontId="29" fillId="0" borderId="0" xfId="0" applyFont="1" applyAlignment="1">
      <alignment horizontal="right" vertical="center" wrapText="1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0" fontId="27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9" fontId="29" fillId="0" borderId="0" xfId="0" applyNumberFormat="1" applyFont="1" applyFill="1" applyBorder="1" applyAlignment="1">
      <alignment horizontal="right" vertical="center" wrapText="1"/>
    </xf>
    <xf numFmtId="9" fontId="29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Fill="1" applyAlignment="1">
      <alignment horizont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49" fontId="29" fillId="0" borderId="0" xfId="0" applyNumberFormat="1" applyFont="1" applyBorder="1" applyAlignment="1">
      <alignment horizontal="left" vertical="center" wrapText="1"/>
    </xf>
    <xf numFmtId="9" fontId="27" fillId="0" borderId="0" xfId="0" applyNumberFormat="1" applyFont="1" applyFill="1" applyBorder="1" applyAlignment="1">
      <alignment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181" fontId="27" fillId="0" borderId="10" xfId="61" applyNumberFormat="1" applyFont="1" applyFill="1" applyBorder="1" applyAlignment="1">
      <alignment horizontal="center" vertical="center"/>
    </xf>
    <xf numFmtId="181" fontId="27" fillId="0" borderId="10" xfId="0" applyNumberFormat="1" applyFont="1" applyBorder="1" applyAlignment="1">
      <alignment horizontal="center" vertical="center" wrapText="1"/>
    </xf>
    <xf numFmtId="181" fontId="29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1" fontId="30" fillId="0" borderId="10" xfId="0" applyNumberFormat="1" applyFont="1" applyBorder="1" applyAlignment="1">
      <alignment horizontal="center"/>
    </xf>
    <xf numFmtId="1" fontId="27" fillId="0" borderId="10" xfId="0" applyNumberFormat="1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/>
    </xf>
    <xf numFmtId="1" fontId="27" fillId="0" borderId="10" xfId="61" applyNumberFormat="1" applyFont="1" applyBorder="1" applyAlignment="1">
      <alignment vertical="center"/>
    </xf>
    <xf numFmtId="1" fontId="27" fillId="0" borderId="10" xfId="61" applyNumberFormat="1" applyFont="1" applyBorder="1" applyAlignment="1">
      <alignment horizontal="center" vertical="center"/>
    </xf>
    <xf numFmtId="1" fontId="27" fillId="0" borderId="10" xfId="61" applyNumberFormat="1" applyFont="1" applyFill="1" applyBorder="1" applyAlignment="1">
      <alignment horizontal="center" vertical="center"/>
    </xf>
    <xf numFmtId="173" fontId="30" fillId="0" borderId="10" xfId="0" applyNumberFormat="1" applyFont="1" applyBorder="1" applyAlignment="1">
      <alignment horizontal="center" vertical="center"/>
    </xf>
    <xf numFmtId="9" fontId="30" fillId="0" borderId="0" xfId="0" applyNumberFormat="1" applyFont="1" applyFill="1" applyBorder="1" applyAlignment="1">
      <alignment horizontal="center" vertical="center" wrapText="1"/>
    </xf>
    <xf numFmtId="9" fontId="30" fillId="0" borderId="0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173" fontId="29" fillId="0" borderId="10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49" fontId="30" fillId="0" borderId="0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 wrapText="1"/>
    </xf>
    <xf numFmtId="0" fontId="31" fillId="0" borderId="13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8" fillId="0" borderId="0" xfId="0" applyFont="1" applyAlignment="1">
      <alignment/>
    </xf>
    <xf numFmtId="49" fontId="31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9" fontId="30" fillId="0" borderId="0" xfId="0" applyNumberFormat="1" applyFont="1" applyFill="1" applyBorder="1" applyAlignment="1">
      <alignment horizontal="right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="120" zoomScaleNormal="120" zoomScalePageLayoutView="0" workbookViewId="0" topLeftCell="A1">
      <selection activeCell="J21" sqref="J21"/>
    </sheetView>
  </sheetViews>
  <sheetFormatPr defaultColWidth="10.25390625" defaultRowHeight="23.25" customHeight="1"/>
  <cols>
    <col min="1" max="1" width="3.875" style="0" customWidth="1"/>
    <col min="2" max="2" width="31.875" style="0" customWidth="1"/>
    <col min="3" max="3" width="12.875" style="0" customWidth="1"/>
    <col min="4" max="4" width="14.625" style="0" customWidth="1"/>
    <col min="5" max="5" width="10.125" style="0" hidden="1" customWidth="1"/>
    <col min="6" max="6" width="13.625" style="0" customWidth="1"/>
    <col min="7" max="7" width="17.00390625" style="0" customWidth="1"/>
  </cols>
  <sheetData>
    <row r="1" spans="1:7" ht="16.5" customHeight="1">
      <c r="A1" s="65"/>
      <c r="B1" s="65"/>
      <c r="C1" s="65"/>
      <c r="D1" s="65"/>
      <c r="E1" s="32"/>
      <c r="F1" s="59"/>
      <c r="G1" s="11" t="s">
        <v>50</v>
      </c>
    </row>
    <row r="2" spans="1:7" ht="18.75" customHeight="1">
      <c r="A2" s="66"/>
      <c r="B2" s="66"/>
      <c r="C2" s="13"/>
      <c r="D2" s="71"/>
      <c r="E2" s="71"/>
      <c r="F2" s="71" t="s">
        <v>47</v>
      </c>
      <c r="G2" s="71"/>
    </row>
    <row r="3" spans="1:7" ht="30.75" customHeight="1">
      <c r="A3" s="13"/>
      <c r="B3" s="13"/>
      <c r="C3" s="13"/>
      <c r="D3" s="71"/>
      <c r="E3" s="71"/>
      <c r="F3" s="71" t="s">
        <v>62</v>
      </c>
      <c r="G3" s="71"/>
    </row>
    <row r="4" spans="1:9" s="6" customFormat="1" ht="39.75" customHeight="1">
      <c r="A4" s="67" t="s">
        <v>55</v>
      </c>
      <c r="B4" s="67"/>
      <c r="C4" s="67"/>
      <c r="D4" s="67"/>
      <c r="E4" s="67"/>
      <c r="F4" s="67"/>
      <c r="G4" s="67"/>
      <c r="H4" s="5"/>
      <c r="I4" s="5"/>
    </row>
    <row r="5" spans="1:7" ht="18" customHeight="1">
      <c r="A5" s="20"/>
      <c r="B5" s="68" t="s">
        <v>52</v>
      </c>
      <c r="C5" s="68"/>
      <c r="D5" s="20"/>
      <c r="E5" s="20"/>
      <c r="F5" s="20"/>
      <c r="G5" s="20"/>
    </row>
    <row r="6" spans="1:7" ht="9" customHeight="1">
      <c r="A6" s="63"/>
      <c r="B6" s="63"/>
      <c r="C6" s="63"/>
      <c r="D6" s="63"/>
      <c r="E6" s="63"/>
      <c r="F6" s="63"/>
      <c r="G6" s="63"/>
    </row>
    <row r="7" spans="1:7" ht="42" customHeight="1">
      <c r="A7" s="15" t="s">
        <v>0</v>
      </c>
      <c r="B7" s="16" t="s">
        <v>5</v>
      </c>
      <c r="C7" s="17" t="s">
        <v>6</v>
      </c>
      <c r="D7" s="18" t="s">
        <v>23</v>
      </c>
      <c r="E7" s="18"/>
      <c r="F7" s="18" t="s">
        <v>26</v>
      </c>
      <c r="G7" s="17" t="s">
        <v>24</v>
      </c>
    </row>
    <row r="8" spans="1:7" ht="13.5" customHeight="1">
      <c r="A8" s="15">
        <v>1</v>
      </c>
      <c r="B8" s="15">
        <v>2</v>
      </c>
      <c r="C8" s="19">
        <v>3</v>
      </c>
      <c r="D8" s="19">
        <v>4</v>
      </c>
      <c r="E8" s="19"/>
      <c r="F8" s="19">
        <v>5</v>
      </c>
      <c r="G8" s="19">
        <v>6</v>
      </c>
    </row>
    <row r="9" spans="1:7" ht="13.5" customHeight="1">
      <c r="A9" s="15">
        <v>1</v>
      </c>
      <c r="B9" s="15" t="s">
        <v>1</v>
      </c>
      <c r="C9" s="46">
        <v>1</v>
      </c>
      <c r="D9" s="46">
        <v>165000</v>
      </c>
      <c r="E9" s="46">
        <f>C9*D9</f>
        <v>165000</v>
      </c>
      <c r="F9" s="46"/>
      <c r="G9" s="46">
        <f>E9+F9</f>
        <v>165000</v>
      </c>
    </row>
    <row r="10" spans="1:7" ht="13.5" customHeight="1">
      <c r="A10" s="15">
        <v>2</v>
      </c>
      <c r="B10" s="15" t="s">
        <v>7</v>
      </c>
      <c r="C10" s="46">
        <v>1</v>
      </c>
      <c r="D10" s="46">
        <v>92617</v>
      </c>
      <c r="E10" s="46">
        <f aca="true" t="shared" si="0" ref="E10:E15">C10*D10</f>
        <v>92617</v>
      </c>
      <c r="F10" s="46"/>
      <c r="G10" s="46">
        <f aca="true" t="shared" si="1" ref="G10:G15">E10+F10</f>
        <v>92617</v>
      </c>
    </row>
    <row r="11" spans="1:7" ht="13.5" customHeight="1">
      <c r="A11" s="15">
        <v>3</v>
      </c>
      <c r="B11" s="15" t="s">
        <v>8</v>
      </c>
      <c r="C11" s="46">
        <v>1</v>
      </c>
      <c r="D11" s="46">
        <v>92617</v>
      </c>
      <c r="E11" s="46">
        <f t="shared" si="0"/>
        <v>92617</v>
      </c>
      <c r="F11" s="46"/>
      <c r="G11" s="46">
        <f t="shared" si="1"/>
        <v>92617</v>
      </c>
    </row>
    <row r="12" spans="1:7" ht="16.5" customHeight="1">
      <c r="A12" s="15">
        <v>4</v>
      </c>
      <c r="B12" s="21" t="s">
        <v>56</v>
      </c>
      <c r="C12" s="46">
        <v>1</v>
      </c>
      <c r="D12" s="46">
        <v>92617</v>
      </c>
      <c r="E12" s="46">
        <f t="shared" si="0"/>
        <v>92617</v>
      </c>
      <c r="F12" s="46"/>
      <c r="G12" s="46">
        <f t="shared" si="1"/>
        <v>92617</v>
      </c>
    </row>
    <row r="13" spans="1:7" ht="26.25" customHeight="1">
      <c r="A13" s="15">
        <v>5</v>
      </c>
      <c r="B13" s="44" t="s">
        <v>57</v>
      </c>
      <c r="C13" s="46">
        <v>1</v>
      </c>
      <c r="D13" s="46">
        <v>92617</v>
      </c>
      <c r="E13" s="46">
        <f t="shared" si="0"/>
        <v>92617</v>
      </c>
      <c r="F13" s="46"/>
      <c r="G13" s="46">
        <f t="shared" si="1"/>
        <v>92617</v>
      </c>
    </row>
    <row r="14" spans="1:7" ht="16.5" customHeight="1">
      <c r="A14" s="15">
        <v>6</v>
      </c>
      <c r="B14" s="21" t="s">
        <v>58</v>
      </c>
      <c r="C14" s="46">
        <v>1</v>
      </c>
      <c r="D14" s="46">
        <v>92617</v>
      </c>
      <c r="E14" s="46">
        <f t="shared" si="0"/>
        <v>92617</v>
      </c>
      <c r="F14" s="46"/>
      <c r="G14" s="46">
        <f t="shared" si="1"/>
        <v>92617</v>
      </c>
    </row>
    <row r="15" spans="1:10" ht="16.5" customHeight="1">
      <c r="A15" s="15">
        <v>7</v>
      </c>
      <c r="B15" s="21" t="s">
        <v>35</v>
      </c>
      <c r="C15" s="46">
        <v>1</v>
      </c>
      <c r="D15" s="46">
        <v>92617</v>
      </c>
      <c r="E15" s="46">
        <f t="shared" si="0"/>
        <v>92617</v>
      </c>
      <c r="F15" s="46"/>
      <c r="G15" s="46">
        <f t="shared" si="1"/>
        <v>92617</v>
      </c>
      <c r="J15" s="2"/>
    </row>
    <row r="16" spans="1:7" ht="16.5" customHeight="1">
      <c r="A16" s="60" t="s">
        <v>43</v>
      </c>
      <c r="B16" s="61"/>
      <c r="C16" s="61"/>
      <c r="D16" s="61"/>
      <c r="E16" s="61"/>
      <c r="F16" s="61"/>
      <c r="G16" s="62"/>
    </row>
    <row r="17" spans="1:7" ht="16.5" customHeight="1">
      <c r="A17" s="15">
        <v>8</v>
      </c>
      <c r="B17" s="21" t="s">
        <v>38</v>
      </c>
      <c r="C17" s="19" t="s">
        <v>60</v>
      </c>
      <c r="D17" s="46">
        <v>92617</v>
      </c>
      <c r="E17" s="46"/>
      <c r="F17" s="46"/>
      <c r="G17" s="46">
        <v>185234</v>
      </c>
    </row>
    <row r="18" spans="1:7" ht="16.5" customHeight="1">
      <c r="A18" s="15">
        <v>9</v>
      </c>
      <c r="B18" s="21" t="s">
        <v>39</v>
      </c>
      <c r="C18" s="19" t="s">
        <v>61</v>
      </c>
      <c r="D18" s="46">
        <v>92617</v>
      </c>
      <c r="E18" s="46"/>
      <c r="F18" s="46"/>
      <c r="G18" s="46">
        <v>1204021</v>
      </c>
    </row>
    <row r="19" spans="1:7" ht="16.5" customHeight="1">
      <c r="A19" s="15">
        <v>10</v>
      </c>
      <c r="B19" s="21" t="s">
        <v>59</v>
      </c>
      <c r="C19" s="19">
        <v>3</v>
      </c>
      <c r="D19" s="46">
        <v>92617</v>
      </c>
      <c r="E19" s="46"/>
      <c r="F19" s="46"/>
      <c r="G19" s="46">
        <f>C19*D19+F19</f>
        <v>277851</v>
      </c>
    </row>
    <row r="20" spans="1:7" ht="16.5" customHeight="1">
      <c r="A20" s="15">
        <v>11</v>
      </c>
      <c r="B20" s="21" t="s">
        <v>35</v>
      </c>
      <c r="C20" s="46">
        <v>1</v>
      </c>
      <c r="D20" s="46">
        <v>92617</v>
      </c>
      <c r="E20" s="46"/>
      <c r="F20" s="46"/>
      <c r="G20" s="46">
        <f>C20*D20+F20</f>
        <v>92617</v>
      </c>
    </row>
    <row r="21" spans="1:7" s="4" customFormat="1" ht="18.75" customHeight="1">
      <c r="A21" s="69" t="s">
        <v>22</v>
      </c>
      <c r="B21" s="70"/>
      <c r="C21" s="52">
        <v>26</v>
      </c>
      <c r="D21" s="47">
        <f>D9+D10+D11+D12+D13+D14+D15+D17+D18+D20</f>
        <v>998553</v>
      </c>
      <c r="E21" s="47">
        <f>E9+E10+E11+E12+E13+E14+E15+E17+E18+E20</f>
        <v>720702</v>
      </c>
      <c r="F21" s="47">
        <f>F9+F10+F11+F12+F13+F14+F15+F17+F18+F20</f>
        <v>0</v>
      </c>
      <c r="G21" s="47">
        <f>G9+G10+G11+G12+G13+G14+G15+G17+G18+G20+G19</f>
        <v>2480425</v>
      </c>
    </row>
    <row r="22" spans="1:7" ht="23.25" customHeight="1">
      <c r="A22" s="13"/>
      <c r="B22" s="13"/>
      <c r="C22" s="13"/>
      <c r="D22" s="13"/>
      <c r="E22" s="13"/>
      <c r="F22" s="13"/>
      <c r="G22" s="13"/>
    </row>
    <row r="23" spans="1:8" ht="23.25" customHeight="1">
      <c r="A23" s="64" t="s">
        <v>28</v>
      </c>
      <c r="B23" s="64"/>
      <c r="C23" s="64"/>
      <c r="D23" s="64"/>
      <c r="E23" s="64"/>
      <c r="F23" s="64"/>
      <c r="G23" s="64"/>
      <c r="H23" s="1"/>
    </row>
    <row r="24" spans="1:7" ht="23.25" customHeight="1">
      <c r="A24" s="13"/>
      <c r="B24" s="13"/>
      <c r="C24" s="13"/>
      <c r="D24" s="13"/>
      <c r="E24" s="13"/>
      <c r="F24" s="13"/>
      <c r="G24" s="13"/>
    </row>
  </sheetData>
  <sheetProtection/>
  <mergeCells count="12">
    <mergeCell ref="D3:E3"/>
    <mergeCell ref="F3:G3"/>
    <mergeCell ref="A16:G16"/>
    <mergeCell ref="A6:G6"/>
    <mergeCell ref="A23:G23"/>
    <mergeCell ref="A1:D1"/>
    <mergeCell ref="A2:B2"/>
    <mergeCell ref="A4:G4"/>
    <mergeCell ref="B5:C5"/>
    <mergeCell ref="A21:B21"/>
    <mergeCell ref="D2:E2"/>
    <mergeCell ref="F2:G2"/>
  </mergeCells>
  <printOptions/>
  <pageMargins left="0.78" right="0" top="0.23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="120" zoomScaleNormal="120" zoomScalePageLayoutView="0" workbookViewId="0" topLeftCell="A1">
      <selection activeCell="B16" sqref="B16"/>
    </sheetView>
  </sheetViews>
  <sheetFormatPr defaultColWidth="10.25390625" defaultRowHeight="23.25" customHeight="1"/>
  <cols>
    <col min="1" max="1" width="4.00390625" style="0" customWidth="1"/>
    <col min="2" max="2" width="24.625" style="0" customWidth="1"/>
    <col min="3" max="3" width="12.875" style="0" customWidth="1"/>
    <col min="4" max="4" width="14.875" style="0" customWidth="1"/>
    <col min="5" max="5" width="9.75390625" style="0" customWidth="1"/>
    <col min="6" max="6" width="16.75390625" style="0" customWidth="1"/>
  </cols>
  <sheetData>
    <row r="1" spans="1:6" ht="15.75" customHeight="1">
      <c r="A1" s="13"/>
      <c r="B1" s="12"/>
      <c r="C1" s="14"/>
      <c r="D1" s="12"/>
      <c r="E1" s="33"/>
      <c r="F1" s="11" t="s">
        <v>54</v>
      </c>
    </row>
    <row r="2" spans="1:11" ht="19.5" customHeight="1">
      <c r="A2" s="74"/>
      <c r="B2" s="74"/>
      <c r="C2" s="12"/>
      <c r="D2" s="11"/>
      <c r="E2" s="71" t="s">
        <v>47</v>
      </c>
      <c r="F2" s="71"/>
      <c r="G2" s="3"/>
      <c r="H2" s="3"/>
      <c r="I2" s="3"/>
      <c r="J2" s="3"/>
      <c r="K2" s="3"/>
    </row>
    <row r="3" spans="1:6" ht="31.5" customHeight="1">
      <c r="A3" s="13"/>
      <c r="B3" s="12"/>
      <c r="C3" s="12"/>
      <c r="D3" s="11"/>
      <c r="E3" s="71" t="s">
        <v>62</v>
      </c>
      <c r="F3" s="71"/>
    </row>
    <row r="4" spans="1:6" ht="49.5" customHeight="1">
      <c r="A4" s="75" t="s">
        <v>53</v>
      </c>
      <c r="B4" s="75"/>
      <c r="C4" s="75"/>
      <c r="D4" s="75"/>
      <c r="E4" s="75"/>
      <c r="F4" s="75"/>
    </row>
    <row r="5" spans="1:6" ht="22.5" customHeight="1">
      <c r="A5" s="68" t="s">
        <v>63</v>
      </c>
      <c r="B5" s="68"/>
      <c r="C5" s="68"/>
      <c r="D5" s="20"/>
      <c r="E5" s="20"/>
      <c r="F5" s="20"/>
    </row>
    <row r="6" spans="1:6" ht="9" customHeight="1">
      <c r="A6" s="34"/>
      <c r="B6" s="34"/>
      <c r="C6" s="34"/>
      <c r="D6" s="34"/>
      <c r="E6" s="34"/>
      <c r="F6" s="34"/>
    </row>
    <row r="7" spans="1:6" ht="60" customHeight="1">
      <c r="A7" s="15" t="s">
        <v>0</v>
      </c>
      <c r="B7" s="16" t="s">
        <v>5</v>
      </c>
      <c r="C7" s="17" t="s">
        <v>6</v>
      </c>
      <c r="D7" s="18" t="s">
        <v>34</v>
      </c>
      <c r="E7" s="18" t="s">
        <v>26</v>
      </c>
      <c r="F7" s="17" t="s">
        <v>31</v>
      </c>
    </row>
    <row r="8" spans="1:6" ht="13.5" customHeight="1">
      <c r="A8" s="15">
        <v>1</v>
      </c>
      <c r="B8" s="15">
        <v>2</v>
      </c>
      <c r="C8" s="19">
        <v>3</v>
      </c>
      <c r="D8" s="19">
        <v>4</v>
      </c>
      <c r="E8" s="19">
        <v>5</v>
      </c>
      <c r="F8" s="19">
        <v>6</v>
      </c>
    </row>
    <row r="9" spans="1:6" ht="15" customHeight="1">
      <c r="A9" s="15">
        <v>1</v>
      </c>
      <c r="B9" s="15" t="s">
        <v>1</v>
      </c>
      <c r="C9" s="19">
        <v>1</v>
      </c>
      <c r="D9" s="46">
        <v>130000</v>
      </c>
      <c r="E9" s="46"/>
      <c r="F9" s="46">
        <f>C9*D9</f>
        <v>130000</v>
      </c>
    </row>
    <row r="10" spans="1:6" ht="14.25" customHeight="1">
      <c r="A10" s="15">
        <v>2</v>
      </c>
      <c r="B10" s="15" t="s">
        <v>21</v>
      </c>
      <c r="C10" s="19">
        <v>1</v>
      </c>
      <c r="D10" s="46">
        <v>92617</v>
      </c>
      <c r="E10" s="46"/>
      <c r="F10" s="46">
        <f aca="true" t="shared" si="0" ref="F10:F20">C10*D10</f>
        <v>92617</v>
      </c>
    </row>
    <row r="11" spans="1:6" ht="13.5" customHeight="1">
      <c r="A11" s="15">
        <v>3</v>
      </c>
      <c r="B11" s="15" t="s">
        <v>15</v>
      </c>
      <c r="C11" s="19">
        <v>8.1</v>
      </c>
      <c r="D11" s="46">
        <v>92617</v>
      </c>
      <c r="E11" s="46"/>
      <c r="F11" s="46">
        <f t="shared" si="0"/>
        <v>750197.7</v>
      </c>
    </row>
    <row r="12" spans="1:6" ht="16.5" customHeight="1">
      <c r="A12" s="15">
        <v>4</v>
      </c>
      <c r="B12" s="15" t="s">
        <v>16</v>
      </c>
      <c r="C12" s="19">
        <v>1</v>
      </c>
      <c r="D12" s="46">
        <v>92617</v>
      </c>
      <c r="E12" s="46"/>
      <c r="F12" s="46">
        <f t="shared" si="0"/>
        <v>92617</v>
      </c>
    </row>
    <row r="13" spans="1:6" ht="16.5" customHeight="1">
      <c r="A13" s="15">
        <v>5</v>
      </c>
      <c r="B13" s="15" t="s">
        <v>17</v>
      </c>
      <c r="C13" s="19">
        <v>1.2</v>
      </c>
      <c r="D13" s="46">
        <v>92617</v>
      </c>
      <c r="E13" s="46"/>
      <c r="F13" s="46">
        <f t="shared" si="0"/>
        <v>111140.4</v>
      </c>
    </row>
    <row r="14" spans="1:6" ht="24.75" customHeight="1">
      <c r="A14" s="15">
        <v>6</v>
      </c>
      <c r="B14" s="19" t="s">
        <v>33</v>
      </c>
      <c r="C14" s="19">
        <v>1.5</v>
      </c>
      <c r="D14" s="46">
        <v>92617</v>
      </c>
      <c r="E14" s="46"/>
      <c r="F14" s="46">
        <f t="shared" si="0"/>
        <v>138925.5</v>
      </c>
    </row>
    <row r="15" spans="1:6" ht="16.5" customHeight="1">
      <c r="A15" s="15">
        <v>7</v>
      </c>
      <c r="B15" s="15" t="s">
        <v>18</v>
      </c>
      <c r="C15" s="19">
        <v>1.2</v>
      </c>
      <c r="D15" s="46">
        <v>92617</v>
      </c>
      <c r="E15" s="46"/>
      <c r="F15" s="46">
        <f t="shared" si="0"/>
        <v>111140.4</v>
      </c>
    </row>
    <row r="16" spans="1:6" ht="16.5" customHeight="1">
      <c r="A16" s="15">
        <v>8</v>
      </c>
      <c r="B16" s="44" t="s">
        <v>9</v>
      </c>
      <c r="C16" s="46">
        <v>3</v>
      </c>
      <c r="D16" s="46">
        <v>92617</v>
      </c>
      <c r="E16" s="46"/>
      <c r="F16" s="46">
        <f t="shared" si="0"/>
        <v>277851</v>
      </c>
    </row>
    <row r="17" spans="1:6" ht="26.25" customHeight="1">
      <c r="A17" s="15">
        <v>9</v>
      </c>
      <c r="B17" s="44" t="s">
        <v>27</v>
      </c>
      <c r="C17" s="42">
        <v>0.5</v>
      </c>
      <c r="D17" s="46">
        <v>92617</v>
      </c>
      <c r="E17" s="46"/>
      <c r="F17" s="46">
        <f t="shared" si="0"/>
        <v>46308.5</v>
      </c>
    </row>
    <row r="18" spans="1:6" ht="30.75" customHeight="1">
      <c r="A18" s="15">
        <v>10</v>
      </c>
      <c r="B18" s="44" t="s">
        <v>10</v>
      </c>
      <c r="C18" s="46">
        <v>1</v>
      </c>
      <c r="D18" s="46">
        <v>92617</v>
      </c>
      <c r="E18" s="46"/>
      <c r="F18" s="46">
        <f t="shared" si="0"/>
        <v>92617</v>
      </c>
    </row>
    <row r="19" spans="1:6" ht="16.5" customHeight="1">
      <c r="A19" s="15">
        <v>11</v>
      </c>
      <c r="B19" s="15" t="s">
        <v>19</v>
      </c>
      <c r="C19" s="19">
        <v>1</v>
      </c>
      <c r="D19" s="46">
        <v>92617</v>
      </c>
      <c r="E19" s="46"/>
      <c r="F19" s="46">
        <f t="shared" si="0"/>
        <v>92617</v>
      </c>
    </row>
    <row r="20" spans="1:6" ht="18" customHeight="1">
      <c r="A20" s="15">
        <v>12</v>
      </c>
      <c r="B20" s="21" t="s">
        <v>20</v>
      </c>
      <c r="C20" s="19">
        <v>2</v>
      </c>
      <c r="D20" s="46">
        <v>92617</v>
      </c>
      <c r="E20" s="46"/>
      <c r="F20" s="46">
        <f t="shared" si="0"/>
        <v>185234</v>
      </c>
    </row>
    <row r="21" spans="1:6" ht="18.75" customHeight="1">
      <c r="A21" s="72" t="s">
        <v>22</v>
      </c>
      <c r="B21" s="73"/>
      <c r="C21" s="43">
        <f>SUM(C9:C20)</f>
        <v>22.5</v>
      </c>
      <c r="D21" s="36">
        <f>SUM(D9:D20)</f>
        <v>1148787</v>
      </c>
      <c r="E21" s="36">
        <f>SUM(E9:E20)</f>
        <v>0</v>
      </c>
      <c r="F21" s="36">
        <f>SUM(F9:F20)</f>
        <v>2121265.5</v>
      </c>
    </row>
    <row r="22" spans="1:6" ht="23.25" customHeight="1">
      <c r="A22" s="13"/>
      <c r="B22" s="13"/>
      <c r="C22" s="13"/>
      <c r="D22" s="13"/>
      <c r="E22" s="13"/>
      <c r="F22" s="13"/>
    </row>
    <row r="23" spans="1:6" ht="27" customHeight="1">
      <c r="A23" s="76" t="s">
        <v>32</v>
      </c>
      <c r="B23" s="77"/>
      <c r="C23" s="77"/>
      <c r="D23" s="77"/>
      <c r="E23" s="77"/>
      <c r="F23" s="77"/>
    </row>
    <row r="24" spans="1:6" ht="23.25" customHeight="1">
      <c r="A24" s="13"/>
      <c r="B24" s="13"/>
      <c r="C24" s="13"/>
      <c r="D24" s="13"/>
      <c r="E24" s="13"/>
      <c r="F24" s="13"/>
    </row>
  </sheetData>
  <sheetProtection/>
  <mergeCells count="7">
    <mergeCell ref="A21:B21"/>
    <mergeCell ref="A2:B2"/>
    <mergeCell ref="A4:F4"/>
    <mergeCell ref="A5:C5"/>
    <mergeCell ref="A23:F23"/>
    <mergeCell ref="E2:F2"/>
    <mergeCell ref="E3:F3"/>
  </mergeCells>
  <printOptions/>
  <pageMargins left="1" right="0.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110" zoomScaleNormal="110" zoomScalePageLayoutView="0" workbookViewId="0" topLeftCell="A1">
      <selection activeCell="E3" sqref="E3:F3"/>
    </sheetView>
  </sheetViews>
  <sheetFormatPr defaultColWidth="10.25390625" defaultRowHeight="23.25" customHeight="1"/>
  <cols>
    <col min="1" max="1" width="4.00390625" style="0" customWidth="1"/>
    <col min="2" max="2" width="22.875" style="0" customWidth="1"/>
    <col min="3" max="3" width="13.25390625" style="0" customWidth="1"/>
    <col min="4" max="4" width="14.375" style="0" customWidth="1"/>
    <col min="5" max="5" width="13.375" style="0" customWidth="1"/>
    <col min="6" max="6" width="15.75390625" style="0" customWidth="1"/>
  </cols>
  <sheetData>
    <row r="1" spans="1:8" ht="23.25" customHeight="1">
      <c r="A1" s="23"/>
      <c r="B1" s="23"/>
      <c r="C1" s="23"/>
      <c r="D1" s="23"/>
      <c r="E1" s="23"/>
      <c r="F1" s="24" t="s">
        <v>49</v>
      </c>
      <c r="G1" s="7"/>
      <c r="H1" s="7"/>
    </row>
    <row r="2" spans="1:8" ht="17.25" customHeight="1">
      <c r="A2" s="23"/>
      <c r="B2" s="23"/>
      <c r="C2" s="71"/>
      <c r="D2" s="71"/>
      <c r="E2" s="71" t="s">
        <v>47</v>
      </c>
      <c r="F2" s="71"/>
      <c r="G2" s="7"/>
      <c r="H2" s="7"/>
    </row>
    <row r="3" spans="1:8" ht="30" customHeight="1">
      <c r="A3" s="23"/>
      <c r="B3" s="23"/>
      <c r="C3" s="71"/>
      <c r="D3" s="71"/>
      <c r="E3" s="71" t="s">
        <v>62</v>
      </c>
      <c r="F3" s="71"/>
      <c r="G3" s="8"/>
      <c r="H3" s="8"/>
    </row>
    <row r="4" spans="1:8" ht="13.5" customHeight="1">
      <c r="A4" s="23"/>
      <c r="B4" s="26"/>
      <c r="C4" s="26"/>
      <c r="D4" s="35"/>
      <c r="E4" s="35"/>
      <c r="F4" s="35"/>
      <c r="G4" s="9"/>
      <c r="H4" s="9"/>
    </row>
    <row r="5" spans="1:8" ht="41.25" customHeight="1">
      <c r="A5" s="80" t="s">
        <v>51</v>
      </c>
      <c r="B5" s="80"/>
      <c r="C5" s="80"/>
      <c r="D5" s="80"/>
      <c r="E5" s="80"/>
      <c r="F5" s="80"/>
      <c r="G5" s="10"/>
      <c r="H5" s="10"/>
    </row>
    <row r="6" spans="1:8" ht="13.5" customHeight="1">
      <c r="A6" s="29"/>
      <c r="B6" s="29"/>
      <c r="C6" s="29"/>
      <c r="D6" s="29"/>
      <c r="E6" s="29"/>
      <c r="F6" s="29"/>
      <c r="G6" s="9"/>
      <c r="H6" s="9"/>
    </row>
    <row r="7" spans="1:8" ht="20.25" customHeight="1">
      <c r="A7" s="37"/>
      <c r="B7" s="81" t="s">
        <v>45</v>
      </c>
      <c r="C7" s="81"/>
      <c r="D7" s="37"/>
      <c r="E7" s="37"/>
      <c r="F7" s="37"/>
      <c r="G7" s="9"/>
      <c r="H7" s="9"/>
    </row>
    <row r="8" spans="1:6" ht="9" customHeight="1">
      <c r="A8" s="63"/>
      <c r="B8" s="63"/>
      <c r="C8" s="63"/>
      <c r="D8" s="63"/>
      <c r="E8" s="63"/>
      <c r="F8" s="63"/>
    </row>
    <row r="9" spans="1:6" ht="51" customHeight="1">
      <c r="A9" s="15" t="s">
        <v>0</v>
      </c>
      <c r="B9" s="16" t="s">
        <v>5</v>
      </c>
      <c r="C9" s="17" t="s">
        <v>6</v>
      </c>
      <c r="D9" s="18" t="s">
        <v>13</v>
      </c>
      <c r="E9" s="18" t="s">
        <v>26</v>
      </c>
      <c r="F9" s="17" t="s">
        <v>14</v>
      </c>
    </row>
    <row r="10" spans="1:6" ht="13.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</row>
    <row r="11" spans="1:6" ht="17.25" customHeight="1">
      <c r="A11" s="15">
        <v>1</v>
      </c>
      <c r="B11" s="21" t="s">
        <v>1</v>
      </c>
      <c r="C11" s="46">
        <v>1</v>
      </c>
      <c r="D11" s="46">
        <v>120000</v>
      </c>
      <c r="E11" s="46"/>
      <c r="F11" s="46">
        <f>C11*D11+E11</f>
        <v>120000</v>
      </c>
    </row>
    <row r="12" spans="1:6" ht="18" customHeight="1">
      <c r="A12" s="15">
        <v>2</v>
      </c>
      <c r="B12" s="21" t="s">
        <v>19</v>
      </c>
      <c r="C12" s="46">
        <v>2</v>
      </c>
      <c r="D12" s="46">
        <v>92617</v>
      </c>
      <c r="E12" s="46"/>
      <c r="F12" s="46">
        <f>C12*D12+E12</f>
        <v>185234</v>
      </c>
    </row>
    <row r="13" spans="1:6" ht="18" customHeight="1">
      <c r="A13" s="60" t="s">
        <v>40</v>
      </c>
      <c r="B13" s="78"/>
      <c r="C13" s="78"/>
      <c r="D13" s="78"/>
      <c r="E13" s="78"/>
      <c r="F13" s="79"/>
    </row>
    <row r="14" spans="1:6" ht="18" customHeight="1">
      <c r="A14" s="15">
        <v>3</v>
      </c>
      <c r="B14" s="21" t="s">
        <v>19</v>
      </c>
      <c r="C14" s="19" t="s">
        <v>44</v>
      </c>
      <c r="D14" s="46">
        <v>92617</v>
      </c>
      <c r="E14" s="46"/>
      <c r="F14" s="46">
        <v>740936</v>
      </c>
    </row>
    <row r="15" spans="1:6" ht="18" customHeight="1">
      <c r="A15" s="82" t="s">
        <v>22</v>
      </c>
      <c r="B15" s="83"/>
      <c r="C15" s="45">
        <v>11</v>
      </c>
      <c r="D15" s="48">
        <f>D11+D12+D14</f>
        <v>305234</v>
      </c>
      <c r="E15" s="48">
        <f>E11+E12+E14</f>
        <v>0</v>
      </c>
      <c r="F15" s="48">
        <f>F11+F12+F14</f>
        <v>1046170</v>
      </c>
    </row>
    <row r="16" spans="1:6" ht="18" customHeight="1">
      <c r="A16" s="38"/>
      <c r="B16" s="39"/>
      <c r="C16" s="40"/>
      <c r="D16" s="40"/>
      <c r="E16" s="40"/>
      <c r="F16" s="40"/>
    </row>
    <row r="17" spans="1:6" ht="18" customHeight="1">
      <c r="A17" s="38"/>
      <c r="B17" s="39"/>
      <c r="C17" s="40"/>
      <c r="D17" s="40"/>
      <c r="E17" s="40"/>
      <c r="F17" s="40"/>
    </row>
    <row r="18" spans="1:6" ht="18" customHeight="1">
      <c r="A18" s="13"/>
      <c r="B18" s="64" t="s">
        <v>29</v>
      </c>
      <c r="C18" s="64"/>
      <c r="D18" s="64"/>
      <c r="E18" s="64"/>
      <c r="F18" s="64"/>
    </row>
    <row r="19" spans="1:6" ht="18" customHeight="1">
      <c r="A19" s="13"/>
      <c r="B19" s="13"/>
      <c r="C19" s="13"/>
      <c r="D19" s="13"/>
      <c r="E19" s="13"/>
      <c r="F19" s="13"/>
    </row>
    <row r="20" ht="18" customHeight="1"/>
    <row r="21" ht="18" customHeight="1"/>
    <row r="22" ht="22.5" customHeight="1"/>
    <row r="23" ht="18" customHeight="1"/>
    <row r="24" ht="18" customHeight="1"/>
  </sheetData>
  <sheetProtection/>
  <mergeCells count="10">
    <mergeCell ref="C2:D2"/>
    <mergeCell ref="E2:F2"/>
    <mergeCell ref="C3:D3"/>
    <mergeCell ref="A13:F13"/>
    <mergeCell ref="E3:F3"/>
    <mergeCell ref="B18:F18"/>
    <mergeCell ref="A5:F5"/>
    <mergeCell ref="B7:C7"/>
    <mergeCell ref="A8:F8"/>
    <mergeCell ref="A15:B15"/>
  </mergeCells>
  <printOptions/>
  <pageMargins left="0.5" right="0" top="0.23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D22" sqref="D22"/>
    </sheetView>
  </sheetViews>
  <sheetFormatPr defaultColWidth="10.25390625" defaultRowHeight="23.25" customHeight="1"/>
  <cols>
    <col min="1" max="1" width="4.00390625" style="0" customWidth="1"/>
    <col min="2" max="2" width="26.25390625" style="0" customWidth="1"/>
    <col min="3" max="3" width="13.75390625" style="0" customWidth="1"/>
    <col min="4" max="4" width="17.00390625" style="2" customWidth="1"/>
    <col min="5" max="5" width="0.12890625" style="0" hidden="1" customWidth="1"/>
    <col min="6" max="6" width="11.375" style="0" customWidth="1"/>
    <col min="7" max="7" width="22.375" style="0" customWidth="1"/>
  </cols>
  <sheetData>
    <row r="1" spans="1:9" ht="20.25" customHeight="1">
      <c r="A1" s="23"/>
      <c r="B1" s="23"/>
      <c r="C1" s="22"/>
      <c r="D1" s="84" t="s">
        <v>48</v>
      </c>
      <c r="E1" s="84"/>
      <c r="F1" s="84"/>
      <c r="G1" s="84"/>
      <c r="H1" s="7"/>
      <c r="I1" s="9"/>
    </row>
    <row r="2" spans="1:9" ht="12.75" customHeight="1">
      <c r="A2" s="23"/>
      <c r="B2" s="23"/>
      <c r="C2" s="25"/>
      <c r="D2" s="53"/>
      <c r="E2" s="54"/>
      <c r="F2" s="71" t="s">
        <v>47</v>
      </c>
      <c r="G2" s="71"/>
      <c r="H2" s="7"/>
      <c r="I2" s="9"/>
    </row>
    <row r="3" spans="1:9" ht="30.75" customHeight="1">
      <c r="A3" s="23"/>
      <c r="B3" s="26"/>
      <c r="C3" s="27"/>
      <c r="D3" s="55"/>
      <c r="E3" s="56"/>
      <c r="F3" s="71" t="s">
        <v>62</v>
      </c>
      <c r="G3" s="71"/>
      <c r="H3" s="8"/>
      <c r="I3" s="9"/>
    </row>
    <row r="4" spans="1:9" ht="15.75" customHeight="1">
      <c r="A4" s="23"/>
      <c r="B4" s="26"/>
      <c r="C4" s="26"/>
      <c r="D4" s="28"/>
      <c r="E4" s="26"/>
      <c r="F4" s="26"/>
      <c r="G4" s="26"/>
      <c r="H4" s="9"/>
      <c r="I4" s="9"/>
    </row>
    <row r="5" spans="1:9" ht="48.75" customHeight="1">
      <c r="A5" s="85" t="s">
        <v>36</v>
      </c>
      <c r="B5" s="85"/>
      <c r="C5" s="85"/>
      <c r="D5" s="85"/>
      <c r="E5" s="85"/>
      <c r="F5" s="85"/>
      <c r="G5" s="85"/>
      <c r="H5" s="9"/>
      <c r="I5" s="9"/>
    </row>
    <row r="6" spans="1:9" ht="27" customHeight="1">
      <c r="A6" s="29"/>
      <c r="B6" s="29" t="s">
        <v>11</v>
      </c>
      <c r="C6" s="29" t="s">
        <v>46</v>
      </c>
      <c r="D6" s="29"/>
      <c r="E6" s="29"/>
      <c r="F6" s="29"/>
      <c r="G6" s="29"/>
      <c r="H6" s="9"/>
      <c r="I6" s="9"/>
    </row>
    <row r="7" spans="1:7" ht="48.75" customHeight="1">
      <c r="A7" s="15" t="s">
        <v>0</v>
      </c>
      <c r="B7" s="16" t="s">
        <v>12</v>
      </c>
      <c r="C7" s="17" t="s">
        <v>6</v>
      </c>
      <c r="D7" s="18" t="s">
        <v>13</v>
      </c>
      <c r="E7" s="18"/>
      <c r="F7" s="18" t="s">
        <v>26</v>
      </c>
      <c r="G7" s="17" t="s">
        <v>14</v>
      </c>
    </row>
    <row r="8" spans="1:7" ht="13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</row>
    <row r="9" spans="1:7" ht="16.5" customHeight="1">
      <c r="A9" s="15">
        <v>1</v>
      </c>
      <c r="B9" s="21" t="s">
        <v>25</v>
      </c>
      <c r="C9" s="51">
        <v>1</v>
      </c>
      <c r="D9" s="49">
        <v>140000</v>
      </c>
      <c r="E9" s="50">
        <f>C9*D9</f>
        <v>140000</v>
      </c>
      <c r="F9" s="50"/>
      <c r="G9" s="51">
        <f>C9*D9</f>
        <v>140000</v>
      </c>
    </row>
    <row r="10" spans="1:7" ht="16.5" customHeight="1">
      <c r="A10" s="15">
        <v>2</v>
      </c>
      <c r="B10" s="21" t="s">
        <v>2</v>
      </c>
      <c r="C10" s="51">
        <v>7</v>
      </c>
      <c r="D10" s="49">
        <v>92617</v>
      </c>
      <c r="E10" s="50">
        <f>C10*D10</f>
        <v>648319</v>
      </c>
      <c r="F10" s="50"/>
      <c r="G10" s="51">
        <f>C10*D10</f>
        <v>648319</v>
      </c>
    </row>
    <row r="11" spans="1:7" ht="16.5" customHeight="1">
      <c r="A11" s="15">
        <v>3</v>
      </c>
      <c r="B11" s="21" t="s">
        <v>3</v>
      </c>
      <c r="C11" s="51">
        <v>1</v>
      </c>
      <c r="D11" s="49">
        <v>92617</v>
      </c>
      <c r="E11" s="50">
        <f>C11*D11</f>
        <v>92617</v>
      </c>
      <c r="F11" s="50"/>
      <c r="G11" s="51">
        <f>C11*D11</f>
        <v>92617</v>
      </c>
    </row>
    <row r="12" spans="1:7" ht="16.5" customHeight="1">
      <c r="A12" s="15">
        <v>4</v>
      </c>
      <c r="B12" s="21" t="s">
        <v>4</v>
      </c>
      <c r="C12" s="51">
        <v>1</v>
      </c>
      <c r="D12" s="49">
        <v>92617</v>
      </c>
      <c r="E12" s="50">
        <f>C12*D12</f>
        <v>92617</v>
      </c>
      <c r="F12" s="50"/>
      <c r="G12" s="51">
        <f>C12*D12</f>
        <v>92617</v>
      </c>
    </row>
    <row r="13" spans="1:7" ht="16.5" customHeight="1">
      <c r="A13" s="15">
        <v>5</v>
      </c>
      <c r="B13" s="21" t="s">
        <v>35</v>
      </c>
      <c r="C13" s="51">
        <v>2</v>
      </c>
      <c r="D13" s="49">
        <v>92617</v>
      </c>
      <c r="E13" s="50">
        <f>C13*D13</f>
        <v>185234</v>
      </c>
      <c r="F13" s="50"/>
      <c r="G13" s="51">
        <f>C13*D13</f>
        <v>185234</v>
      </c>
    </row>
    <row r="14" spans="1:7" ht="16.5" customHeight="1">
      <c r="A14" s="60" t="s">
        <v>41</v>
      </c>
      <c r="B14" s="61"/>
      <c r="C14" s="61"/>
      <c r="D14" s="61"/>
      <c r="E14" s="61"/>
      <c r="F14" s="61"/>
      <c r="G14" s="62"/>
    </row>
    <row r="15" spans="1:7" ht="16.5" customHeight="1">
      <c r="A15" s="15">
        <v>6</v>
      </c>
      <c r="B15" s="30" t="s">
        <v>37</v>
      </c>
      <c r="C15" s="51">
        <v>5</v>
      </c>
      <c r="D15" s="49">
        <v>92617</v>
      </c>
      <c r="E15" s="50"/>
      <c r="F15" s="50"/>
      <c r="G15" s="51">
        <f>C15*D15+F15</f>
        <v>463085</v>
      </c>
    </row>
    <row r="16" spans="1:7" ht="16.5" customHeight="1">
      <c r="A16" s="15">
        <v>7</v>
      </c>
      <c r="B16" s="30" t="s">
        <v>35</v>
      </c>
      <c r="C16" s="41" t="s">
        <v>42</v>
      </c>
      <c r="D16" s="49">
        <v>92617</v>
      </c>
      <c r="E16" s="50"/>
      <c r="F16" s="50"/>
      <c r="G16" s="50">
        <v>92617</v>
      </c>
    </row>
    <row r="17" spans="1:7" ht="34.5" customHeight="1">
      <c r="A17" s="60" t="s">
        <v>22</v>
      </c>
      <c r="B17" s="62"/>
      <c r="C17" s="57">
        <v>18</v>
      </c>
      <c r="D17" s="58">
        <f>D9+D10+D11+D12+D13+D15+D16</f>
        <v>695702</v>
      </c>
      <c r="E17" s="58">
        <f>E9+E10+E11+E12+E13+E15+E16</f>
        <v>1158787</v>
      </c>
      <c r="F17" s="58">
        <f>F9+F10+F11+F12+F13+F15+F16</f>
        <v>0</v>
      </c>
      <c r="G17" s="58">
        <f>G9+G10+G11+G12+G13+G15+G16</f>
        <v>1714489</v>
      </c>
    </row>
    <row r="18" spans="1:7" ht="23.25" customHeight="1">
      <c r="A18" s="13"/>
      <c r="B18" s="13"/>
      <c r="C18" s="13"/>
      <c r="D18" s="31"/>
      <c r="E18" s="13"/>
      <c r="F18" s="13"/>
      <c r="G18" s="13"/>
    </row>
    <row r="19" spans="1:9" ht="23.25" customHeight="1">
      <c r="A19" s="64" t="s">
        <v>30</v>
      </c>
      <c r="B19" s="64"/>
      <c r="C19" s="64"/>
      <c r="D19" s="64"/>
      <c r="E19" s="64"/>
      <c r="F19" s="64"/>
      <c r="G19" s="64"/>
      <c r="H19" s="1"/>
      <c r="I19" s="1"/>
    </row>
  </sheetData>
  <sheetProtection/>
  <mergeCells count="7">
    <mergeCell ref="D1:G1"/>
    <mergeCell ref="A5:G5"/>
    <mergeCell ref="A17:B17"/>
    <mergeCell ref="A19:G19"/>
    <mergeCell ref="F2:G2"/>
    <mergeCell ref="F3:G3"/>
    <mergeCell ref="A14:G14"/>
  </mergeCells>
  <printOptions/>
  <pageMargins left="0.5" right="0" top="0.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ShMarine</dc:creator>
  <cp:keywords/>
  <dc:description/>
  <cp:lastModifiedBy>Admin</cp:lastModifiedBy>
  <cp:lastPrinted>2019-12-28T12:28:54Z</cp:lastPrinted>
  <dcterms:created xsi:type="dcterms:W3CDTF">2012-07-10T07:07:40Z</dcterms:created>
  <dcterms:modified xsi:type="dcterms:W3CDTF">2020-11-20T06:25:54Z</dcterms:modified>
  <cp:category/>
  <cp:version/>
  <cp:contentType/>
  <cp:contentStatus/>
</cp:coreProperties>
</file>