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3040" windowHeight="9195"/>
  </bookViews>
  <sheets>
    <sheet name="Այգեպար մանկապարտեզ" sheetId="1" r:id="rId1"/>
    <sheet name="Չինարիի մանկապարտեզ" sheetId="2" r:id="rId2"/>
    <sheet name="Վարագավանի մանկապարտեզ" sheetId="3" r:id="rId3"/>
    <sheet name="Չինչինի մանկապարտեզ" sheetId="4" r:id="rId4"/>
    <sheet name="Չորաթանի մանկապարտեզ" sheetId="5" r:id="rId5"/>
    <sheet name="Մոսեսգեղի մանկապարտեզ" sheetId="6" r:id="rId6"/>
    <sheet name="Վ. Ծաղկավանի մանկապարտեզ" sheetId="7" r:id="rId7"/>
    <sheet name="Ն. Կարմիրաղբյուրի մանկապարտեզ" sheetId="8" r:id="rId8"/>
    <sheet name="Տավուշի մանկապարտեզ" sheetId="9" r:id="rId9"/>
    <sheet name="Վ. Կարմիրաղբյուրի մանկապարտեզ" sheetId="10" r:id="rId10"/>
    <sheet name="Նավուրի մանկապարտեզ" sheetId="11" r:id="rId11"/>
    <sheet name="Նորաշենի մանկապարտեզ" sheetId="12" r:id="rId12"/>
    <sheet name="Այգեձորի մանկապարտեզ" sheetId="13" r:id="rId13"/>
    <sheet name="Պառավաքարի մանկապարտեզ" sheetId="14" r:id="rId14"/>
    <sheet name="Արծվաբերդի մանկապարտեզ" sheetId="22" r:id="rId15"/>
    <sheet name="2-րդ մանկապարտեզ" sheetId="21" r:id="rId16"/>
    <sheet name="3-րդ մանկապարտեզ" sheetId="23" r:id="rId17"/>
    <sheet name="Կոմունալ" sheetId="20" r:id="rId18"/>
    <sheet name="Лист1" sheetId="19" r:id="rId19"/>
  </sheets>
  <externalReferences>
    <externalReference r:id="rId20"/>
    <externalReference r:id="rId21"/>
  </externalReferences>
  <calcPr calcId="125725"/>
</workbook>
</file>

<file path=xl/calcChain.xml><?xml version="1.0" encoding="utf-8"?>
<calcChain xmlns="http://schemas.openxmlformats.org/spreadsheetml/2006/main">
  <c r="F16" i="20"/>
  <c r="B26" i="23"/>
  <c r="B23" i="1"/>
  <c r="B23" i="2"/>
  <c r="C23" i="3"/>
  <c r="B22" i="4"/>
  <c r="B22" i="5"/>
  <c r="B22" i="6"/>
  <c r="B22" i="7"/>
  <c r="B22" i="8"/>
  <c r="B22" i="9"/>
  <c r="B25" i="23"/>
  <c r="F37" i="20" l="1"/>
  <c r="D21" i="23" l="1"/>
  <c r="C21"/>
  <c r="F20"/>
  <c r="F19"/>
  <c r="F18"/>
  <c r="F17"/>
  <c r="F16"/>
  <c r="F15"/>
  <c r="F14"/>
  <c r="F13"/>
  <c r="F12"/>
  <c r="F11"/>
  <c r="F10"/>
  <c r="F9"/>
  <c r="D21" i="22"/>
  <c r="C21"/>
  <c r="F20"/>
  <c r="F19"/>
  <c r="F18"/>
  <c r="F17"/>
  <c r="F16"/>
  <c r="F15"/>
  <c r="F14"/>
  <c r="F13"/>
  <c r="F12"/>
  <c r="F11"/>
  <c r="F10"/>
  <c r="F9"/>
  <c r="F21" s="1"/>
  <c r="B25" s="1"/>
  <c r="D25" i="21"/>
  <c r="C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G12"/>
  <c r="G11"/>
  <c r="G10"/>
  <c r="G9"/>
  <c r="G25" s="1"/>
  <c r="K25" s="1"/>
  <c r="D39" i="20"/>
  <c r="C39"/>
  <c r="F38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5"/>
  <c r="F14"/>
  <c r="F13"/>
  <c r="F12"/>
  <c r="F11"/>
  <c r="F10"/>
  <c r="F9"/>
  <c r="F8"/>
  <c r="F39" l="1"/>
  <c r="B44" s="1"/>
  <c r="E25" i="21"/>
  <c r="B29"/>
  <c r="F21" i="23"/>
  <c r="D17" i="14"/>
  <c r="F16"/>
  <c r="F15"/>
  <c r="F14"/>
  <c r="F13"/>
  <c r="F12"/>
  <c r="F11"/>
  <c r="F10"/>
  <c r="F9"/>
  <c r="F17" s="1"/>
  <c r="B22" s="1"/>
  <c r="C18" i="1" l="1"/>
  <c r="D24" i="13" l="1"/>
  <c r="C24"/>
  <c r="F23"/>
  <c r="F22"/>
  <c r="F21"/>
  <c r="F20"/>
  <c r="F19"/>
  <c r="F16"/>
  <c r="F10" l="1"/>
  <c r="F11"/>
  <c r="F12"/>
  <c r="F13"/>
  <c r="F14"/>
  <c r="F15"/>
  <c r="F17"/>
  <c r="F9"/>
  <c r="D17" i="12"/>
  <c r="F10"/>
  <c r="F11"/>
  <c r="F12"/>
  <c r="F13"/>
  <c r="F14"/>
  <c r="F15"/>
  <c r="F16"/>
  <c r="F9"/>
  <c r="C17"/>
  <c r="D17" i="11"/>
  <c r="F10"/>
  <c r="F11"/>
  <c r="F12"/>
  <c r="F13"/>
  <c r="F14"/>
  <c r="F15"/>
  <c r="F16"/>
  <c r="F9"/>
  <c r="F10" i="10"/>
  <c r="F11"/>
  <c r="F12"/>
  <c r="F13"/>
  <c r="F14"/>
  <c r="F15"/>
  <c r="F16"/>
  <c r="F9"/>
  <c r="D17"/>
  <c r="C17"/>
  <c r="F10" i="9"/>
  <c r="F11"/>
  <c r="F12"/>
  <c r="F13"/>
  <c r="F14"/>
  <c r="F15"/>
  <c r="F16"/>
  <c r="F9"/>
  <c r="D17"/>
  <c r="C17"/>
  <c r="F10" i="8"/>
  <c r="F11"/>
  <c r="F12"/>
  <c r="F13"/>
  <c r="F14"/>
  <c r="F15"/>
  <c r="F16"/>
  <c r="F9"/>
  <c r="C17"/>
  <c r="D17"/>
  <c r="D18" i="7"/>
  <c r="C18"/>
  <c r="F11"/>
  <c r="F12"/>
  <c r="F13"/>
  <c r="F14"/>
  <c r="F15"/>
  <c r="F16"/>
  <c r="F17"/>
  <c r="F10"/>
  <c r="F11" i="1"/>
  <c r="F12"/>
  <c r="F13"/>
  <c r="F14"/>
  <c r="F15"/>
  <c r="F16"/>
  <c r="F17"/>
  <c r="F10"/>
  <c r="F11" i="4"/>
  <c r="F12"/>
  <c r="F13"/>
  <c r="F14"/>
  <c r="F15"/>
  <c r="F16"/>
  <c r="F17"/>
  <c r="F10"/>
  <c r="C18"/>
  <c r="D18"/>
  <c r="F10" i="6"/>
  <c r="F11"/>
  <c r="F12"/>
  <c r="F13"/>
  <c r="F14"/>
  <c r="F15"/>
  <c r="F16"/>
  <c r="F9"/>
  <c r="C17"/>
  <c r="D17"/>
  <c r="C18" i="5"/>
  <c r="D18"/>
  <c r="F12"/>
  <c r="F13"/>
  <c r="F14"/>
  <c r="F15"/>
  <c r="F16"/>
  <c r="F17"/>
  <c r="F11"/>
  <c r="G11" i="3"/>
  <c r="G12"/>
  <c r="G13"/>
  <c r="G14"/>
  <c r="G15"/>
  <c r="G16"/>
  <c r="G17"/>
  <c r="G10"/>
  <c r="D18"/>
  <c r="E18"/>
  <c r="F11" i="2"/>
  <c r="F12"/>
  <c r="F13"/>
  <c r="F14"/>
  <c r="F15"/>
  <c r="F16"/>
  <c r="F17"/>
  <c r="F10"/>
  <c r="D18"/>
  <c r="C18"/>
  <c r="D18" i="1"/>
  <c r="F18" i="2" l="1"/>
  <c r="F17" i="11"/>
  <c r="B21" s="1"/>
  <c r="F17" i="6"/>
  <c r="F17" i="9"/>
  <c r="F17" i="12"/>
  <c r="B21" s="1"/>
  <c r="G18" i="3"/>
  <c r="F18" i="5"/>
  <c r="F24" i="13"/>
  <c r="B28" s="1"/>
  <c r="F18" i="4"/>
  <c r="F18" i="7"/>
  <c r="F17" i="8"/>
  <c r="F17" i="10"/>
  <c r="B21" s="1"/>
  <c r="F18" i="1"/>
</calcChain>
</file>

<file path=xl/sharedStrings.xml><?xml version="1.0" encoding="utf-8"?>
<sst xmlns="http://schemas.openxmlformats.org/spreadsheetml/2006/main" count="444" uniqueCount="133">
  <si>
    <t xml:space="preserve">Բերդ համայնքի ավագանու   </t>
  </si>
  <si>
    <t xml:space="preserve">Այգեպարի մանկապարտեզ ՀՈԱԿ-ի աշխատակիցների թվաքանակը, հաստիքացուցակը և  պաշտոնային դրույքաչափերը </t>
  </si>
  <si>
    <t>²ßË³ï³ÏÇóÝ»ñÇ Ãí³ù³Ý³ÏÁ`</t>
  </si>
  <si>
    <t>8</t>
  </si>
  <si>
    <t>Հ/Հ</t>
  </si>
  <si>
    <t>ՊաշտոնÇ ³Ýí³ÝáõÙÁ</t>
  </si>
  <si>
    <t>Ð³ëïÇù³ÛÇÝ ÙÇ³íáñ</t>
  </si>
  <si>
    <t>ä³ßïáÝ³ÛÇÝ ¹ñáõÛù³ã³÷Á/¹ñ³Ù/</t>
  </si>
  <si>
    <t>Ð³í»É³í×³ñ</t>
  </si>
  <si>
    <t>²Ùë³Ï³Ý ³ßË³ï³í³ñÓ  /¹ñ³Ù/</t>
  </si>
  <si>
    <t>îÝûñ»Ý</t>
  </si>
  <si>
    <t>Ð³ßí³å³Ñ</t>
  </si>
  <si>
    <t>¸³ëïÇ³ñ³Ï</t>
  </si>
  <si>
    <t>¸³ëïÇ³ñ³ÏÇ û·Ý³Ï³Ý</t>
  </si>
  <si>
    <t xml:space="preserve">Երաժշտական ղեկավար </t>
  </si>
  <si>
    <t>ÊáÑ³ñ³ñ</t>
  </si>
  <si>
    <t>´áõÅùáõÛñ</t>
  </si>
  <si>
    <t>Տնտեսվար</t>
  </si>
  <si>
    <t>ÀÝ¹³Ù»ÝÁ</t>
  </si>
  <si>
    <t xml:space="preserve">Չինարիի մանկապարտեզ ՀՈԱԿ-ի աշխատակիցների թվաքանակը, հաստիքացուցակը և  պաշտոնային դրույքաչափերը </t>
  </si>
  <si>
    <t xml:space="preserve">Վարագավանի մանկապարտեզ ՀՈԱԿ-ի աշխատակիցների թվաքանակը, հաստիքացուցակը և  պաշտոնային դրույքաչափերը </t>
  </si>
  <si>
    <t xml:space="preserve">Չինչինի մանկապարտեզ ՀՈԱԿ-ի աշխատակիցների թվաքանակը, հաստիքացուցակը և  պաշտոնային դրույքաչափերը </t>
  </si>
  <si>
    <t xml:space="preserve">Չորաթանի մանկապարտեզ ՀՈԱԿ-ի աշխատակիցների թվաքանակը, հաստիքացուցակը և  պաշտոնային դրույքաչափերը </t>
  </si>
  <si>
    <t xml:space="preserve">Մովսեսի Ժենյա Խաչատրյանի անվան մանկապարտեզ ՀՈԱԿ-ի աշխատակիցների թվաքանակը, հաստիքացուցակը և  պաշտոնային դրույքաչափերը </t>
  </si>
  <si>
    <t>Ð³í»Éí³Í N 9</t>
  </si>
  <si>
    <t xml:space="preserve">Տավուշի մարզի Վ.Ծաղկավանի Հրանտ Խաչատրյանի անվան թիվ 1 մանկապարտեզ ՀՈԱԿ-ի աշխատակիցների թվաքանակը, հաստիքացուցակը և  պաշտոնային դրույքաչափերը </t>
  </si>
  <si>
    <t>Ð³í»Éí³Í N 10</t>
  </si>
  <si>
    <t xml:space="preserve">Ն. Կարմիր Աղբյուր մանկապարտեզ ՀՈԱԿ-ի աշխատակիցների թվաքանակը, հաստիքացուցակը և  պաշտոնային դրույքաչափերը </t>
  </si>
  <si>
    <t>Ð³í»Éí³Í N 11</t>
  </si>
  <si>
    <t xml:space="preserve">Տավուշի մանկապարտեզ ՀՈԱԿ-ի աշխատակիցների թվաքանակը, հաստիքացուցակը և  պաշտոնային դրույքաչափերը </t>
  </si>
  <si>
    <t>Ð³í»Éí³Í N 8</t>
  </si>
  <si>
    <t xml:space="preserve">Վ.Կարմիր Աղբյուր մանկապարտեզ ՀՈԱԿ-ի աշխատակիցների թվաքանակը, հաստիքացուցակը և  պաշտոնային դրույքաչափերը </t>
  </si>
  <si>
    <t xml:space="preserve">Նավուրի մանկապարտեզ ՀՈԱԿ-ի աշխատակիցների թվաքանակը, հաստիքացուցակը և  պաշտոնային դրույքաչափերը </t>
  </si>
  <si>
    <t>10</t>
  </si>
  <si>
    <t>îÝï»ëí³ñ</t>
  </si>
  <si>
    <t xml:space="preserve">Նորաշենի մանկապարտեզ ՀՈԱԿ-ի աշխատակիցների թվաքանակը, հաստիքացուցակը և  պաշտոնային դրույքաչափերը </t>
  </si>
  <si>
    <t>14</t>
  </si>
  <si>
    <t>-</t>
  </si>
  <si>
    <t>Ð³í»Éí³Í N 5</t>
  </si>
  <si>
    <t xml:space="preserve">Այգեձորի մանկապարտեզ ՀՈԱԿ-ի աշխատակիցների թվաքանակը, հաստիքացուցակը և  պաշտոնային դրույքաչափերը </t>
  </si>
  <si>
    <t>Ð³í»Éí³Í N 7</t>
  </si>
  <si>
    <t xml:space="preserve">Պառավաքարի մանկապարտեզ ՀՈԱԿ-ի աշխատակիցների թվաքանակը, հաստիքացուցակը և  պաշտոնային դրույքաչափերը </t>
  </si>
  <si>
    <t>Ð³í»Éí³Í N 3</t>
  </si>
  <si>
    <t>Ð³í»Éí³Í N 4</t>
  </si>
  <si>
    <t xml:space="preserve">Բերդի կոմունալ ծառայություն ՀՈԱԿ-ի աշխատակիցների թվաքանակը, հաստիքացուցակը և  պաշտոնային դրույքաչափերը                           </t>
  </si>
  <si>
    <t>ä³ßïáÝ³ÛÇÝ ¹ñáõÛù³ã³÷Á /¹ñ³Ù/</t>
  </si>
  <si>
    <t>²Ùë³Ï³Ý ³ßË³ï³í³ñÓ   /¹ñ³Ù/</t>
  </si>
  <si>
    <t>Տնօրեն</t>
  </si>
  <si>
    <t>Գնումների համակարգող</t>
  </si>
  <si>
    <t>Բանվոր</t>
  </si>
  <si>
    <t>Ջրվար</t>
  </si>
  <si>
    <t>Եռակցող</t>
  </si>
  <si>
    <t>Վարորդ/ամենագնաց/</t>
  </si>
  <si>
    <t>Էլեկտրիկ</t>
  </si>
  <si>
    <t>Լվացքարար</t>
  </si>
  <si>
    <t>Էրի Ձոր</t>
  </si>
  <si>
    <t>Խոհարար</t>
  </si>
  <si>
    <t>Ընդամենը</t>
  </si>
  <si>
    <t xml:space="preserve">ՀԱՄԱՅՆՔԻ ՂԵԿԱՎԱՐ                      Ա․ Հակոբյան         </t>
  </si>
  <si>
    <t>ՀԱՄԱՅՆՔԻ ՂԵԿԱՎԱՐ                                                     Ա, Հակոբյան</t>
  </si>
  <si>
    <t xml:space="preserve">ՀԱՄԱՅՆՔԻ ՂԵԿԱՎԱՐ                        Ա․ Հակոբյան     </t>
  </si>
  <si>
    <t>ՀԱՄԱՅՆՔԻ ՂԵԿԱՎԱՐ                            Ա․ Հակոբյան</t>
  </si>
  <si>
    <t xml:space="preserve">ՀԱՄԱՅՆՔԻ ՂԵԿԱՎԱՐ                       Ա․ Հակոբյան            </t>
  </si>
  <si>
    <t>ՀԱՄԱՅՆՔԻ ՂԵԿԱՎԱՐ                           Ա․ Հակոբյան</t>
  </si>
  <si>
    <t>ՀԱՄԱՅՆՔԻ ՂԵԿԱՎԱՐ                             Ա․ Հակոբյան</t>
  </si>
  <si>
    <t xml:space="preserve">ՀԱՄԱՅՆՔԻ ՂԵԿԱՎԱՐ                      Ա․ Հակոբյան          </t>
  </si>
  <si>
    <t xml:space="preserve">ՀԱՄԱՅՆՔԻ ՂԵԿԱՎԱՐ                   Ա․ Հակոբյան          </t>
  </si>
  <si>
    <t xml:space="preserve">ՀԱՄԱՅՆՔԻ ՂԵԿԱՎԱՐ                   Ա․ Հակոբյան            </t>
  </si>
  <si>
    <t xml:space="preserve">ՀԱՄԱՅՆՔԻ ՂԵԿԱՎԱՐ                       Ա․ Հակոբյան      </t>
  </si>
  <si>
    <t xml:space="preserve">ՀԱՄԱՅՆՔԻ ՂԵԿԱՎԱՐ                       Ա․ Հակոբյան       </t>
  </si>
  <si>
    <t xml:space="preserve">ՀԱՄԱՅՆՔԻ ՂԵԿԱՎԱՐ                     Ա․ Հակոբյան           </t>
  </si>
  <si>
    <t xml:space="preserve">ՀԱՄԱՅՆՔԻ ՂԵԿԱՎԱՐ                    Ա․ Հակոբյան       </t>
  </si>
  <si>
    <t>Մեխանիկ/պահեստապետ/</t>
  </si>
  <si>
    <t>Ð³í»Éí³Í N 1</t>
  </si>
  <si>
    <t>Ð³í»Éí³Í N 2</t>
  </si>
  <si>
    <t>Ð³í»Éí³Í N 6</t>
  </si>
  <si>
    <t xml:space="preserve">Ð³í»Éí³Í 12 </t>
  </si>
  <si>
    <t>Ð³í»Éí³Í N13</t>
  </si>
  <si>
    <t>Ð³í»Éí³Í N14</t>
  </si>
  <si>
    <t>Տնօրենի տեղակալ</t>
  </si>
  <si>
    <t>Հաշվապահ</t>
  </si>
  <si>
    <t>Աղբահանության և սանմաքրման
ոլորտի համակարգող</t>
  </si>
  <si>
    <t>Ջրամատակարարման և
 ջրահեռացման ոլորտի 
համակարգող</t>
  </si>
  <si>
    <t>Տրանսպորտի պահպանման,
սպասարկման և շահագործման ոլորտի համակարգող</t>
  </si>
  <si>
    <t>Ճանապարհաշինության, 
շինարարության և բարեկարգման
ոլորտի համակարգող</t>
  </si>
  <si>
    <t>Էլեկտրամատակարարման ոլորտի համակարգող</t>
  </si>
  <si>
    <t>Գործավար</t>
  </si>
  <si>
    <t>Հավաքակայանի աշխատանքների համակարգող</t>
  </si>
  <si>
    <t>Բերդի հավաքակայանի պահակ</t>
  </si>
  <si>
    <t>Բերդ համայնքի էներգարդյունավետության բարձրացման համակարգող</t>
  </si>
  <si>
    <t>Աղբատար մեքենայի վարորդ</t>
  </si>
  <si>
    <t>Վարորդ/միկրոավտոբուս/</t>
  </si>
  <si>
    <t>Մեխանիկ/մեխանիզատր/</t>
  </si>
  <si>
    <t>Մեխանիզատր/էքսկավատր/</t>
  </si>
  <si>
    <t>Վարորդ/գրեյդեր/</t>
  </si>
  <si>
    <t>Վարորդ/Մազ բեռնատար/</t>
  </si>
  <si>
    <t>Բանվոր/աղբահանության և սանմաքրման/</t>
  </si>
  <si>
    <t>Հավաքարար</t>
  </si>
  <si>
    <t>Բերդ քաղաքի 
գերեզմանատան հսկիչ</t>
  </si>
  <si>
    <t>Մեքենայի էլեկտրիկ</t>
  </si>
  <si>
    <t xml:space="preserve">Բերդի թիվ 2 մանկապարտեզ ՀՈԱԿ-ի աշխատակիցների թվաքանակը, հաստիքացուցակը և պաշտոնային դրույքաչափերը </t>
  </si>
  <si>
    <t>36</t>
  </si>
  <si>
    <t>ä³ßïáÝ³ÛÇÝ ¹ñáõÛù³ã³÷Á             /¹ñ³Ù/</t>
  </si>
  <si>
    <t>Ուս.գծով տնօրենի տեղակալ և հատուկ մանկավարժ</t>
  </si>
  <si>
    <t>üÇ½իկական կուլտուրայի հրահանգիչ</t>
  </si>
  <si>
    <t>ÊáÑ³ñ³ñÇ û·Ýական</t>
  </si>
  <si>
    <t>Լոգոպեդ</t>
  </si>
  <si>
    <t>Èí³óù³ñ³ñ</t>
  </si>
  <si>
    <t>¶áñÍ³í³ñ</t>
  </si>
  <si>
    <t>Դերձակ</t>
  </si>
  <si>
    <t>ä³Ñ³Ï/բակապան/</t>
  </si>
  <si>
    <t xml:space="preserve">ՀԱՄԱՅՆՔԻ ՂԵԿԱՎԱՐ                    Ա․ Հակոբյան                </t>
  </si>
  <si>
    <t xml:space="preserve">Արծվաբերդի մանկապարտեզ ՀՈԱԿ-ի աշխատակիցների թվաքանակը, հաստիքացուցակը և  պաշտոնային դրույքաչափերը </t>
  </si>
  <si>
    <t>21</t>
  </si>
  <si>
    <t>ÊáÑ³ñ³ñի օգնական</t>
  </si>
  <si>
    <t>îÝï»ëí³ñ-պահեստապետ</t>
  </si>
  <si>
    <t xml:space="preserve">ՀԱՄԱՅՆՔԻ ՂԵԿԱՎԱՐ                       Ա․ Հակոբյան    </t>
  </si>
  <si>
    <t xml:space="preserve">Բերդի թիվ 3 մանկապարտեզ ՀՈԱԿ-ի աշխատակիցների թվաքանակը, հաստիքացուցակը և  պաշտոնային դրույքաչափերը </t>
  </si>
  <si>
    <t>18</t>
  </si>
  <si>
    <t>Ð³í»Éí³Í N 18</t>
  </si>
  <si>
    <t>Ð³í»Éí³Í N 16</t>
  </si>
  <si>
    <t>Ð³í»Éí³Í N17</t>
  </si>
  <si>
    <t>Այգեպան</t>
  </si>
  <si>
    <t xml:space="preserve">Աշխատավարձ </t>
  </si>
  <si>
    <t>օպերատոր</t>
  </si>
  <si>
    <t>155</t>
  </si>
  <si>
    <t xml:space="preserve">Ð³í»Éí³Í 19 </t>
  </si>
  <si>
    <t>2024 թվականի դեկտեմբերի 25 - ի N    որոշման</t>
  </si>
  <si>
    <t>2024 թվականի դեկտեմբերի 25 - ի N      որոշման</t>
  </si>
  <si>
    <t>2024 թվականի դեկտեմբերի 25 - ի N որոշման</t>
  </si>
  <si>
    <t>2024 թվականի դեկտեմբերի 25 - ի N     որոշման</t>
  </si>
  <si>
    <t>2024 թվականի դեկտեմբերի 25 - ի N       որոշման</t>
  </si>
  <si>
    <t>2024 թվականի դեկտեմբերի 25 - ի N        որոշման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</si>
</sst>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.0"/>
    <numFmt numFmtId="168" formatCode="0.0"/>
  </numFmts>
  <fonts count="14">
    <font>
      <sz val="11"/>
      <color theme="1"/>
      <name val="Calibri"/>
      <family val="2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b/>
      <sz val="12"/>
      <name val="Arial LatArm"/>
      <family val="2"/>
    </font>
    <font>
      <b/>
      <sz val="11"/>
      <name val="Arial LatArm"/>
      <family val="2"/>
    </font>
    <font>
      <sz val="11"/>
      <name val="Arial LatArm"/>
      <family val="2"/>
    </font>
    <font>
      <b/>
      <i/>
      <sz val="12"/>
      <name val="Arial LatArm"/>
      <family val="2"/>
    </font>
    <font>
      <b/>
      <i/>
      <sz val="11"/>
      <name val="Arial LatArm"/>
      <family val="2"/>
    </font>
    <font>
      <sz val="10"/>
      <name val="Arial Armenian"/>
    </font>
    <font>
      <sz val="11"/>
      <color theme="1"/>
      <name val="Calibri"/>
      <family val="2"/>
      <scheme val="minor"/>
    </font>
    <font>
      <b/>
      <sz val="11"/>
      <color theme="1"/>
      <name val="Arial LatArm"/>
      <family val="2"/>
    </font>
    <font>
      <sz val="11"/>
      <name val="Arial Armenian"/>
      <family val="2"/>
    </font>
    <font>
      <b/>
      <sz val="11"/>
      <name val="Arial AM"/>
      <family val="2"/>
    </font>
    <font>
      <sz val="11"/>
      <name val="Arial LatArm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36">
    <xf numFmtId="0" fontId="0" fillId="0" borderId="0" xfId="0"/>
    <xf numFmtId="166" fontId="4" fillId="0" borderId="1" xfId="1" applyNumberFormat="1" applyFont="1" applyBorder="1"/>
    <xf numFmtId="0" fontId="3" fillId="0" borderId="0" xfId="1" applyFont="1" applyAlignment="1">
      <alignment horizontal="center"/>
    </xf>
    <xf numFmtId="166" fontId="4" fillId="0" borderId="0" xfId="1" applyNumberFormat="1" applyFont="1"/>
    <xf numFmtId="49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6" fontId="5" fillId="0" borderId="1" xfId="3" applyNumberFormat="1" applyFont="1" applyBorder="1"/>
    <xf numFmtId="166" fontId="5" fillId="0" borderId="1" xfId="1" applyNumberFormat="1" applyFont="1" applyBorder="1" applyAlignment="1">
      <alignment horizontal="center" vertical="center" wrapText="1"/>
    </xf>
    <xf numFmtId="166" fontId="5" fillId="0" borderId="1" xfId="3" applyNumberFormat="1" applyFont="1" applyBorder="1" applyAlignment="1">
      <alignment horizontal="center" vertical="center"/>
    </xf>
    <xf numFmtId="0" fontId="7" fillId="0" borderId="0" xfId="1" applyFont="1"/>
    <xf numFmtId="0" fontId="4" fillId="0" borderId="0" xfId="1" applyFont="1" applyAlignment="1">
      <alignment horizontal="right" vertical="center" wrapText="1"/>
    </xf>
    <xf numFmtId="0" fontId="5" fillId="0" borderId="0" xfId="1" applyFont="1"/>
    <xf numFmtId="0" fontId="7" fillId="0" borderId="0" xfId="1" applyFont="1" applyAlignment="1">
      <alignment horizontal="right"/>
    </xf>
    <xf numFmtId="49" fontId="4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/>
    </xf>
    <xf numFmtId="165" fontId="5" fillId="0" borderId="0" xfId="3" applyNumberFormat="1" applyFont="1" applyFill="1" applyBorder="1"/>
    <xf numFmtId="166" fontId="5" fillId="0" borderId="0" xfId="3" applyNumberFormat="1" applyFont="1" applyBorder="1"/>
    <xf numFmtId="166" fontId="5" fillId="0" borderId="0" xfId="1" applyNumberFormat="1" applyFont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166" fontId="5" fillId="0" borderId="1" xfId="1" applyNumberFormat="1" applyFont="1" applyBorder="1"/>
    <xf numFmtId="165" fontId="5" fillId="0" borderId="1" xfId="1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0" fillId="0" borderId="1" xfId="0" applyFont="1" applyBorder="1"/>
    <xf numFmtId="166" fontId="10" fillId="0" borderId="1" xfId="0" applyNumberFormat="1" applyFont="1" applyBorder="1"/>
    <xf numFmtId="2" fontId="5" fillId="0" borderId="1" xfId="3" applyNumberFormat="1" applyFont="1" applyFill="1" applyBorder="1"/>
    <xf numFmtId="167" fontId="4" fillId="0" borderId="1" xfId="1" applyNumberFormat="1" applyFont="1" applyBorder="1"/>
    <xf numFmtId="168" fontId="5" fillId="0" borderId="1" xfId="3" applyNumberFormat="1" applyFont="1" applyFill="1" applyBorder="1"/>
    <xf numFmtId="168" fontId="5" fillId="0" borderId="1" xfId="1" applyNumberFormat="1" applyFont="1" applyBorder="1"/>
    <xf numFmtId="168" fontId="4" fillId="0" borderId="1" xfId="1" applyNumberFormat="1" applyFont="1" applyBorder="1"/>
    <xf numFmtId="2" fontId="5" fillId="0" borderId="1" xfId="3" applyNumberFormat="1" applyFont="1" applyFill="1" applyBorder="1" applyAlignment="1"/>
    <xf numFmtId="2" fontId="4" fillId="0" borderId="1" xfId="1" applyNumberFormat="1" applyFont="1" applyBorder="1"/>
    <xf numFmtId="0" fontId="11" fillId="0" borderId="0" xfId="1" applyFont="1"/>
    <xf numFmtId="0" fontId="9" fillId="0" borderId="0" xfId="0" applyFont="1"/>
    <xf numFmtId="0" fontId="4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165" fontId="13" fillId="0" borderId="1" xfId="10" applyNumberFormat="1" applyFont="1" applyBorder="1" applyAlignment="1">
      <alignment vertical="center"/>
    </xf>
    <xf numFmtId="166" fontId="13" fillId="0" borderId="1" xfId="10" applyNumberFormat="1" applyFont="1" applyFill="1" applyBorder="1" applyAlignment="1">
      <alignment vertical="center"/>
    </xf>
    <xf numFmtId="165" fontId="13" fillId="2" borderId="1" xfId="10" applyNumberFormat="1" applyFont="1" applyFill="1" applyBorder="1" applyAlignment="1">
      <alignment vertical="center"/>
    </xf>
    <xf numFmtId="165" fontId="13" fillId="0" borderId="1" xfId="10" applyNumberFormat="1" applyFont="1" applyBorder="1" applyAlignment="1">
      <alignment horizontal="left" vertical="center"/>
    </xf>
    <xf numFmtId="166" fontId="13" fillId="0" borderId="1" xfId="1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" fillId="0" borderId="0" xfId="1" applyFont="1" applyAlignment="1">
      <alignment horizontal="right" vertical="center" wrapText="1"/>
    </xf>
    <xf numFmtId="0" fontId="4" fillId="0" borderId="1" xfId="1" applyFont="1" applyBorder="1" applyAlignment="1">
      <alignment horizontal="center" vertical="center"/>
    </xf>
    <xf numFmtId="166" fontId="5" fillId="0" borderId="1" xfId="3" applyNumberFormat="1" applyFont="1" applyFill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6" fontId="5" fillId="2" borderId="1" xfId="3" applyNumberFormat="1" applyFont="1" applyFill="1" applyBorder="1" applyAlignment="1">
      <alignment horizontal="center" vertical="center"/>
    </xf>
    <xf numFmtId="165" fontId="5" fillId="2" borderId="1" xfId="3" applyNumberFormat="1" applyFont="1" applyFill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68" fontId="5" fillId="0" borderId="1" xfId="6" applyNumberFormat="1" applyFont="1" applyFill="1" applyBorder="1" applyAlignment="1">
      <alignment horizontal="center" vertical="center"/>
    </xf>
    <xf numFmtId="166" fontId="5" fillId="0" borderId="1" xfId="6" applyNumberFormat="1" applyFont="1" applyBorder="1" applyAlignment="1">
      <alignment horizontal="center" vertical="center"/>
    </xf>
    <xf numFmtId="165" fontId="5" fillId="0" borderId="1" xfId="6" applyNumberFormat="1" applyFont="1" applyBorder="1" applyAlignment="1">
      <alignment horizontal="center" vertical="center"/>
    </xf>
    <xf numFmtId="166" fontId="5" fillId="2" borderId="1" xfId="6" applyNumberFormat="1" applyFont="1" applyFill="1" applyBorder="1" applyAlignment="1">
      <alignment horizontal="center" vertical="center"/>
    </xf>
    <xf numFmtId="165" fontId="5" fillId="2" borderId="1" xfId="6" applyNumberFormat="1" applyFont="1" applyFill="1" applyBorder="1" applyAlignment="1">
      <alignment horizontal="center" vertical="center"/>
    </xf>
    <xf numFmtId="168" fontId="5" fillId="0" borderId="1" xfId="3" applyNumberFormat="1" applyFont="1" applyFill="1" applyBorder="1" applyAlignment="1">
      <alignment horizontal="center" vertical="center"/>
    </xf>
    <xf numFmtId="168" fontId="4" fillId="0" borderId="1" xfId="1" applyNumberFormat="1" applyFont="1" applyBorder="1" applyAlignment="1">
      <alignment horizontal="center" vertical="center"/>
    </xf>
    <xf numFmtId="0" fontId="7" fillId="0" borderId="0" xfId="7" applyFont="1"/>
    <xf numFmtId="0" fontId="4" fillId="0" borderId="0" xfId="7" applyFont="1" applyAlignment="1">
      <alignment horizontal="right" vertical="center" wrapText="1"/>
    </xf>
    <xf numFmtId="0" fontId="5" fillId="0" borderId="0" xfId="7" applyFont="1"/>
    <xf numFmtId="0" fontId="7" fillId="0" borderId="0" xfId="7" applyFont="1" applyAlignment="1">
      <alignment horizontal="right"/>
    </xf>
    <xf numFmtId="49" fontId="4" fillId="0" borderId="0" xfId="7" applyNumberFormat="1" applyFont="1" applyAlignment="1">
      <alignment horizontal="center" vertical="center" wrapText="1"/>
    </xf>
    <xf numFmtId="49" fontId="4" fillId="0" borderId="0" xfId="7" applyNumberFormat="1" applyFont="1" applyAlignment="1">
      <alignment vertical="center" wrapText="1"/>
    </xf>
    <xf numFmtId="0" fontId="5" fillId="0" borderId="1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3" borderId="2" xfId="7" applyFont="1" applyFill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2" fontId="5" fillId="0" borderId="1" xfId="8" applyNumberFormat="1" applyFont="1" applyFill="1" applyBorder="1" applyAlignment="1">
      <alignment horizontal="center"/>
    </xf>
    <xf numFmtId="166" fontId="5" fillId="0" borderId="1" xfId="8" applyNumberFormat="1" applyFont="1" applyBorder="1"/>
    <xf numFmtId="166" fontId="5" fillId="0" borderId="1" xfId="7" applyNumberFormat="1" applyFont="1" applyBorder="1" applyAlignment="1">
      <alignment horizontal="center" vertical="center" wrapText="1"/>
    </xf>
    <xf numFmtId="2" fontId="5" fillId="0" borderId="1" xfId="9" applyNumberFormat="1" applyFont="1" applyFill="1" applyBorder="1" applyAlignment="1">
      <alignment horizontal="center" vertical="center"/>
    </xf>
    <xf numFmtId="166" fontId="5" fillId="2" borderId="1" xfId="9" applyNumberFormat="1" applyFont="1" applyFill="1" applyBorder="1" applyAlignment="1">
      <alignment horizontal="center" vertical="center"/>
    </xf>
    <xf numFmtId="165" fontId="5" fillId="2" borderId="1" xfId="9" applyNumberFormat="1" applyFont="1" applyFill="1" applyBorder="1" applyAlignment="1">
      <alignment horizontal="center" vertical="center"/>
    </xf>
    <xf numFmtId="166" fontId="5" fillId="0" borderId="1" xfId="8" applyNumberFormat="1" applyFont="1" applyBorder="1" applyAlignment="1">
      <alignment horizontal="center" vertical="center"/>
    </xf>
    <xf numFmtId="2" fontId="5" fillId="0" borderId="1" xfId="8" applyNumberFormat="1" applyFont="1" applyFill="1" applyBorder="1" applyAlignment="1">
      <alignment horizontal="center" vertical="center"/>
    </xf>
    <xf numFmtId="165" fontId="5" fillId="0" borderId="1" xfId="8" applyNumberFormat="1" applyFont="1" applyBorder="1" applyAlignment="1">
      <alignment horizontal="center" vertical="center"/>
    </xf>
    <xf numFmtId="2" fontId="4" fillId="0" borderId="1" xfId="7" applyNumberFormat="1" applyFont="1" applyBorder="1" applyAlignment="1">
      <alignment horizontal="center" vertical="center"/>
    </xf>
    <xf numFmtId="166" fontId="4" fillId="0" borderId="1" xfId="7" applyNumberFormat="1" applyFont="1" applyBorder="1" applyAlignment="1">
      <alignment horizontal="center" vertical="center"/>
    </xf>
    <xf numFmtId="165" fontId="4" fillId="0" borderId="1" xfId="7" applyNumberFormat="1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165" fontId="4" fillId="0" borderId="0" xfId="7" applyNumberFormat="1" applyFont="1" applyAlignment="1">
      <alignment horizontal="center" vertical="center"/>
    </xf>
    <xf numFmtId="166" fontId="4" fillId="0" borderId="0" xfId="7" applyNumberFormat="1" applyFont="1" applyAlignment="1">
      <alignment horizontal="center" vertical="center"/>
    </xf>
    <xf numFmtId="0" fontId="0" fillId="4" borderId="1" xfId="0" applyFill="1" applyBorder="1"/>
    <xf numFmtId="166" fontId="5" fillId="4" borderId="1" xfId="3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7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horizontal="right" vertical="center" wrapText="1"/>
    </xf>
    <xf numFmtId="49" fontId="4" fillId="0" borderId="0" xfId="7" applyNumberFormat="1" applyFont="1" applyAlignment="1">
      <alignment horizontal="center" vertical="center" wrapText="1"/>
    </xf>
    <xf numFmtId="0" fontId="4" fillId="0" borderId="4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1">
    <cellStyle name="Comma 2" xfId="3"/>
    <cellStyle name="Comma 3" xfId="8"/>
    <cellStyle name="Normal 2" xfId="1"/>
    <cellStyle name="Normal 3" xfId="7"/>
    <cellStyle name="Style 1" xfId="2"/>
    <cellStyle name="Обычный" xfId="0" builtinId="0"/>
    <cellStyle name="Финансовый" xfId="10" builtinId="3"/>
    <cellStyle name="Финансовый 2" xfId="4"/>
    <cellStyle name="Финансовый 2 2" xfId="5"/>
    <cellStyle name="Финансовый 3" xfId="6"/>
    <cellStyle name="Финансовый 3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-H510M\Desktop\Artur\&#1330;&#1397;&#1400;&#1410;&#1403;&#1381;\&#1330;&#1397;&#1400;&#1410;&#1403;&#1381;%20&#1406;&#1381;&#1408;&#1403;.%2019.01.2023%20&#1413;&#1379;&#1407;&#1406;&#1381;&#1388;%20&#1405;&#1407;&#1381;&#1394;&#1387;&#1409;\&#1344;&#1377;&#1405;&#1407;&#1387;&#1412;&#1377;&#1409;&#1400;&#1410;&#1409;&#1377;&#1391;%20&#1344;&#1352;&#1329;&#1343;%20&#1406;&#1381;&#1408;&#1403;&#8228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-&#1408;&#1380;%20&#1396;&#1377;&#1398;&#1391;&#1377;&#1402;.%20&#1377;&#1408;&#1407;&#1377;&#1386;&#1377;&#1396;&#1397;&#1377;&#1397;&#1400;&#14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Այգեպար մանկապարտեզ"/>
      <sheetName val="Չինարիի մանկապարտեզ"/>
      <sheetName val="Վարագավանի մանկապարտեզ"/>
      <sheetName val="Չինչինի մանկապարտեզ"/>
      <sheetName val="Չորաթանի մանկապարտեզ"/>
      <sheetName val="Մոսեսգեղի մանկապարտեզ"/>
      <sheetName val="Վ. Ծաղկավանի մանկապարտեզ"/>
      <sheetName val="Ն. Կարմիրաղբյուրի մանկապարտեզ"/>
      <sheetName val="Տավուշի մանկապարտեզ"/>
      <sheetName val="Վ. Կարմիրաղբյուրի մանկապարտեզ"/>
      <sheetName val="Նավուրի մանկապարտեզ"/>
      <sheetName val="Նորաշենի մանկապարտեզ"/>
      <sheetName val="Այգեձորի մանկապարտեզ"/>
      <sheetName val="Պառավաքարի մանկապարտեզ"/>
      <sheetName val="3-րդ մանկապարտեզ"/>
      <sheetName val="Արծվաբերդի մանկապարտեզ"/>
      <sheetName val="2-րդ մանկապարտեզ"/>
      <sheetName val="Կոմունալ"/>
      <sheetName val="Лист1"/>
    </sheetNames>
    <sheetDataSet>
      <sheetData sheetId="0">
        <row r="18">
          <cell r="F18">
            <v>630000</v>
          </cell>
        </row>
      </sheetData>
      <sheetData sheetId="1">
        <row r="18">
          <cell r="F18">
            <v>630000</v>
          </cell>
        </row>
      </sheetData>
      <sheetData sheetId="2">
        <row r="18">
          <cell r="G18">
            <v>630000</v>
          </cell>
        </row>
      </sheetData>
      <sheetData sheetId="3">
        <row r="18">
          <cell r="F18">
            <v>630000</v>
          </cell>
        </row>
      </sheetData>
      <sheetData sheetId="4">
        <row r="18">
          <cell r="F18">
            <v>630000</v>
          </cell>
        </row>
      </sheetData>
      <sheetData sheetId="5">
        <row r="17">
          <cell r="F17">
            <v>630000</v>
          </cell>
        </row>
      </sheetData>
      <sheetData sheetId="6">
        <row r="18">
          <cell r="F18">
            <v>630000</v>
          </cell>
        </row>
      </sheetData>
      <sheetData sheetId="7">
        <row r="17">
          <cell r="F17">
            <v>630000</v>
          </cell>
        </row>
      </sheetData>
      <sheetData sheetId="8">
        <row r="17">
          <cell r="F17">
            <v>630000</v>
          </cell>
        </row>
      </sheetData>
      <sheetData sheetId="9">
        <row r="17">
          <cell r="F17">
            <v>630000</v>
          </cell>
        </row>
      </sheetData>
      <sheetData sheetId="10">
        <row r="17">
          <cell r="F17">
            <v>885000</v>
          </cell>
        </row>
      </sheetData>
      <sheetData sheetId="11">
        <row r="17">
          <cell r="F17">
            <v>885000</v>
          </cell>
        </row>
      </sheetData>
      <sheetData sheetId="12">
        <row r="24">
          <cell r="F24">
            <v>1145000</v>
          </cell>
        </row>
      </sheetData>
      <sheetData sheetId="13">
        <row r="21">
          <cell r="F21">
            <v>1561500</v>
          </cell>
        </row>
      </sheetData>
      <sheetData sheetId="14">
        <row r="21">
          <cell r="F21">
            <v>1916000</v>
          </cell>
        </row>
      </sheetData>
      <sheetData sheetId="15">
        <row r="21">
          <cell r="F21">
            <v>2144000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3-րդ մանկապարտեզ"/>
    </sheetNames>
    <sheetDataSet>
      <sheetData sheetId="0"/>
      <sheetData sheetId="1">
        <row r="26">
          <cell r="B26">
            <v>27639000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3"/>
  <sheetViews>
    <sheetView tabSelected="1" workbookViewId="0">
      <selection activeCell="D28" sqref="D28"/>
    </sheetView>
  </sheetViews>
  <sheetFormatPr defaultRowHeight="15"/>
  <cols>
    <col min="1" max="1" width="5.85546875" customWidth="1"/>
    <col min="2" max="2" width="23.5703125" customWidth="1"/>
    <col min="3" max="3" width="11.42578125" customWidth="1"/>
    <col min="4" max="4" width="14.7109375" customWidth="1"/>
    <col min="5" max="5" width="11.140625" customWidth="1"/>
    <col min="6" max="6" width="21" customWidth="1"/>
  </cols>
  <sheetData>
    <row r="2" spans="1:6">
      <c r="A2" s="16"/>
      <c r="B2" s="16"/>
      <c r="C2" s="16"/>
      <c r="D2" s="16"/>
      <c r="E2" s="16"/>
      <c r="F2" s="17" t="s">
        <v>73</v>
      </c>
    </row>
    <row r="3" spans="1:6">
      <c r="A3" s="16"/>
      <c r="B3" s="16"/>
      <c r="C3" s="16"/>
      <c r="D3" s="16"/>
      <c r="E3" s="117" t="s">
        <v>0</v>
      </c>
      <c r="F3" s="117"/>
    </row>
    <row r="4" spans="1:6" ht="30.75" customHeight="1">
      <c r="A4" s="52"/>
      <c r="B4" s="16"/>
      <c r="C4" s="16"/>
      <c r="D4" s="16"/>
      <c r="E4" s="117" t="s">
        <v>131</v>
      </c>
      <c r="F4" s="117"/>
    </row>
    <row r="5" spans="1:6" ht="7.5" customHeight="1">
      <c r="A5" s="52"/>
      <c r="B5" s="16"/>
      <c r="C5" s="19"/>
      <c r="D5" s="19"/>
      <c r="E5" s="19"/>
      <c r="F5" s="19"/>
    </row>
    <row r="6" spans="1:6" ht="31.5" customHeight="1">
      <c r="A6" s="118" t="s">
        <v>1</v>
      </c>
      <c r="B6" s="118"/>
      <c r="C6" s="118"/>
      <c r="D6" s="118"/>
      <c r="E6" s="118"/>
      <c r="F6" s="118"/>
    </row>
    <row r="7" spans="1:6" ht="30.75" customHeight="1">
      <c r="A7" s="118" t="s">
        <v>2</v>
      </c>
      <c r="B7" s="118"/>
      <c r="C7" s="4" t="s">
        <v>3</v>
      </c>
      <c r="D7" s="20"/>
      <c r="E7" s="20"/>
      <c r="F7" s="20"/>
    </row>
    <row r="8" spans="1:6" ht="57">
      <c r="A8" s="8" t="s">
        <v>4</v>
      </c>
      <c r="B8" s="9" t="s">
        <v>5</v>
      </c>
      <c r="C8" s="10" t="s">
        <v>6</v>
      </c>
      <c r="D8" s="11" t="s">
        <v>7</v>
      </c>
      <c r="E8" s="11" t="s">
        <v>8</v>
      </c>
      <c r="F8" s="10" t="s">
        <v>9</v>
      </c>
    </row>
    <row r="9" spans="1:6">
      <c r="A9" s="8">
        <v>1</v>
      </c>
      <c r="B9" s="8">
        <v>2</v>
      </c>
      <c r="C9" s="8">
        <v>3</v>
      </c>
      <c r="D9" s="12">
        <v>4</v>
      </c>
      <c r="E9" s="12">
        <v>5</v>
      </c>
      <c r="F9" s="12">
        <v>6</v>
      </c>
    </row>
    <row r="10" spans="1:6">
      <c r="A10" s="8">
        <v>1</v>
      </c>
      <c r="B10" s="113" t="s">
        <v>10</v>
      </c>
      <c r="C10" s="45">
        <v>1</v>
      </c>
      <c r="D10" s="13">
        <v>180000</v>
      </c>
      <c r="E10" s="13"/>
      <c r="F10" s="14">
        <f>C10*D10</f>
        <v>180000</v>
      </c>
    </row>
    <row r="11" spans="1:6">
      <c r="A11" s="8">
        <v>2</v>
      </c>
      <c r="B11" s="8" t="s">
        <v>11</v>
      </c>
      <c r="C11" s="45">
        <v>0.5</v>
      </c>
      <c r="D11" s="13">
        <v>104000</v>
      </c>
      <c r="E11" s="13"/>
      <c r="F11" s="14">
        <f t="shared" ref="F11:F17" si="0">C11*D11</f>
        <v>52000</v>
      </c>
    </row>
    <row r="12" spans="1:6">
      <c r="A12" s="8">
        <v>3</v>
      </c>
      <c r="B12" s="8" t="s">
        <v>12</v>
      </c>
      <c r="C12" s="45">
        <v>1</v>
      </c>
      <c r="D12" s="13">
        <v>115000</v>
      </c>
      <c r="E12" s="13"/>
      <c r="F12" s="14">
        <f t="shared" si="0"/>
        <v>115000</v>
      </c>
    </row>
    <row r="13" spans="1:6">
      <c r="A13" s="8">
        <v>4</v>
      </c>
      <c r="B13" s="8" t="s">
        <v>13</v>
      </c>
      <c r="C13" s="45">
        <v>1</v>
      </c>
      <c r="D13" s="13">
        <v>104000</v>
      </c>
      <c r="E13" s="13"/>
      <c r="F13" s="14">
        <f t="shared" si="0"/>
        <v>104000</v>
      </c>
    </row>
    <row r="14" spans="1:6">
      <c r="A14" s="8">
        <v>5</v>
      </c>
      <c r="B14" s="8" t="s">
        <v>14</v>
      </c>
      <c r="C14" s="45">
        <v>0.5</v>
      </c>
      <c r="D14" s="13">
        <v>104000</v>
      </c>
      <c r="E14" s="13"/>
      <c r="F14" s="14">
        <f t="shared" si="0"/>
        <v>52000</v>
      </c>
    </row>
    <row r="15" spans="1:6">
      <c r="A15" s="8">
        <v>6</v>
      </c>
      <c r="B15" s="8" t="s">
        <v>15</v>
      </c>
      <c r="C15" s="45">
        <v>1</v>
      </c>
      <c r="D15" s="13">
        <v>104000</v>
      </c>
      <c r="E15" s="13"/>
      <c r="F15" s="14">
        <f t="shared" si="0"/>
        <v>104000</v>
      </c>
    </row>
    <row r="16" spans="1:6">
      <c r="A16" s="8">
        <v>7</v>
      </c>
      <c r="B16" s="8" t="s">
        <v>16</v>
      </c>
      <c r="C16" s="50">
        <v>1</v>
      </c>
      <c r="D16" s="13">
        <v>104000</v>
      </c>
      <c r="E16" s="15"/>
      <c r="F16" s="14">
        <f t="shared" si="0"/>
        <v>104000</v>
      </c>
    </row>
    <row r="17" spans="1:6">
      <c r="A17" s="8">
        <v>8</v>
      </c>
      <c r="B17" s="8" t="s">
        <v>17</v>
      </c>
      <c r="C17" s="50">
        <v>0.25</v>
      </c>
      <c r="D17" s="13">
        <v>104000</v>
      </c>
      <c r="E17" s="15"/>
      <c r="F17" s="14">
        <f t="shared" si="0"/>
        <v>26000</v>
      </c>
    </row>
    <row r="18" spans="1:6">
      <c r="A18" s="119" t="s">
        <v>18</v>
      </c>
      <c r="B18" s="120"/>
      <c r="C18" s="51">
        <f>SUM(C10:C17)</f>
        <v>6.25</v>
      </c>
      <c r="D18" s="1">
        <f>SUM(D10:D17)</f>
        <v>919000</v>
      </c>
      <c r="E18" s="1">
        <v>0</v>
      </c>
      <c r="F18" s="1">
        <f>SUM(F10:F17)</f>
        <v>737000</v>
      </c>
    </row>
    <row r="19" spans="1:6">
      <c r="A19" s="53"/>
      <c r="B19" s="53"/>
      <c r="C19" s="53"/>
      <c r="D19" s="53"/>
      <c r="E19" s="53"/>
      <c r="F19" s="53"/>
    </row>
    <row r="20" spans="1:6">
      <c r="A20" s="115" t="s">
        <v>71</v>
      </c>
      <c r="B20" s="116"/>
      <c r="C20" s="116"/>
      <c r="D20" s="116"/>
      <c r="E20" s="116"/>
      <c r="F20" s="116"/>
    </row>
    <row r="23" spans="1:6">
      <c r="B23">
        <f>F18*12</f>
        <v>8844000</v>
      </c>
    </row>
  </sheetData>
  <mergeCells count="6">
    <mergeCell ref="A20:F20"/>
    <mergeCell ref="E3:F3"/>
    <mergeCell ref="E4:F4"/>
    <mergeCell ref="A6:F6"/>
    <mergeCell ref="A7:B7"/>
    <mergeCell ref="A18:B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E4" sqref="E4:F4"/>
    </sheetView>
  </sheetViews>
  <sheetFormatPr defaultRowHeight="15"/>
  <cols>
    <col min="1" max="1" width="5.7109375" customWidth="1"/>
    <col min="2" max="2" width="26" customWidth="1"/>
    <col min="3" max="3" width="12.42578125" customWidth="1"/>
    <col min="4" max="4" width="16" customWidth="1"/>
    <col min="5" max="5" width="11.7109375" customWidth="1"/>
    <col min="6" max="6" width="20.7109375" customWidth="1"/>
  </cols>
  <sheetData>
    <row r="2" spans="1:6">
      <c r="A2" s="6"/>
      <c r="B2" s="6"/>
      <c r="C2" s="6"/>
      <c r="D2" s="6"/>
      <c r="E2" s="6"/>
      <c r="F2" s="5" t="s">
        <v>74</v>
      </c>
    </row>
    <row r="3" spans="1:6">
      <c r="A3" s="6"/>
      <c r="B3" s="6"/>
      <c r="C3" s="6"/>
      <c r="D3" s="6"/>
      <c r="E3" s="117" t="s">
        <v>0</v>
      </c>
      <c r="F3" s="117"/>
    </row>
    <row r="4" spans="1:6" ht="38.25" customHeight="1">
      <c r="A4" s="7"/>
      <c r="B4" s="6"/>
      <c r="C4" s="6"/>
      <c r="D4" s="6"/>
      <c r="E4" s="117" t="s">
        <v>131</v>
      </c>
      <c r="F4" s="117"/>
    </row>
    <row r="5" spans="1:6" ht="7.5" customHeight="1">
      <c r="A5" s="7"/>
      <c r="B5" s="6"/>
      <c r="C5" s="6"/>
      <c r="D5" s="6"/>
      <c r="E5" s="6"/>
      <c r="F5" s="6"/>
    </row>
    <row r="6" spans="1:6" ht="35.25" customHeight="1">
      <c r="A6" s="118" t="s">
        <v>19</v>
      </c>
      <c r="B6" s="118"/>
      <c r="C6" s="118"/>
      <c r="D6" s="118"/>
      <c r="E6" s="118"/>
      <c r="F6" s="118"/>
    </row>
    <row r="7" spans="1:6" ht="33.75" customHeight="1">
      <c r="A7" s="118" t="s">
        <v>2</v>
      </c>
      <c r="B7" s="118"/>
      <c r="C7" s="4" t="s">
        <v>3</v>
      </c>
      <c r="D7" s="4"/>
      <c r="E7" s="4"/>
      <c r="F7" s="4"/>
    </row>
    <row r="8" spans="1:6" ht="42.75">
      <c r="A8" s="8" t="s">
        <v>4</v>
      </c>
      <c r="B8" s="9" t="s">
        <v>5</v>
      </c>
      <c r="C8" s="10" t="s">
        <v>6</v>
      </c>
      <c r="D8" s="11" t="s">
        <v>7</v>
      </c>
      <c r="E8" s="11" t="s">
        <v>8</v>
      </c>
      <c r="F8" s="10" t="s">
        <v>9</v>
      </c>
    </row>
    <row r="9" spans="1:6">
      <c r="A9" s="8">
        <v>1</v>
      </c>
      <c r="B9" s="8">
        <v>2</v>
      </c>
      <c r="C9" s="8">
        <v>3</v>
      </c>
      <c r="D9" s="12">
        <v>4</v>
      </c>
      <c r="E9" s="12">
        <v>5</v>
      </c>
      <c r="F9" s="12">
        <v>6</v>
      </c>
    </row>
    <row r="10" spans="1:6">
      <c r="A10" s="8">
        <v>1</v>
      </c>
      <c r="B10" s="113" t="s">
        <v>10</v>
      </c>
      <c r="C10" s="45">
        <v>1</v>
      </c>
      <c r="D10" s="13">
        <v>180000</v>
      </c>
      <c r="E10" s="13"/>
      <c r="F10" s="14">
        <f>C10*D10</f>
        <v>180000</v>
      </c>
    </row>
    <row r="11" spans="1:6">
      <c r="A11" s="8">
        <v>2</v>
      </c>
      <c r="B11" s="8" t="s">
        <v>11</v>
      </c>
      <c r="C11" s="45">
        <v>0.5</v>
      </c>
      <c r="D11" s="13">
        <v>104000</v>
      </c>
      <c r="E11" s="13"/>
      <c r="F11" s="14">
        <f t="shared" ref="F11:F17" si="0">C11*D11</f>
        <v>52000</v>
      </c>
    </row>
    <row r="12" spans="1:6">
      <c r="A12" s="8">
        <v>3</v>
      </c>
      <c r="B12" s="8" t="s">
        <v>12</v>
      </c>
      <c r="C12" s="45">
        <v>1</v>
      </c>
      <c r="D12" s="13">
        <v>115000</v>
      </c>
      <c r="E12" s="13"/>
      <c r="F12" s="14">
        <f t="shared" si="0"/>
        <v>115000</v>
      </c>
    </row>
    <row r="13" spans="1:6">
      <c r="A13" s="8">
        <v>4</v>
      </c>
      <c r="B13" s="8" t="s">
        <v>13</v>
      </c>
      <c r="C13" s="45">
        <v>1</v>
      </c>
      <c r="D13" s="13">
        <v>104000</v>
      </c>
      <c r="E13" s="13"/>
      <c r="F13" s="14">
        <f t="shared" si="0"/>
        <v>104000</v>
      </c>
    </row>
    <row r="14" spans="1:6">
      <c r="A14" s="8">
        <v>5</v>
      </c>
      <c r="B14" s="8" t="s">
        <v>14</v>
      </c>
      <c r="C14" s="45">
        <v>0.5</v>
      </c>
      <c r="D14" s="13">
        <v>104000</v>
      </c>
      <c r="E14" s="13"/>
      <c r="F14" s="14">
        <f t="shared" si="0"/>
        <v>52000</v>
      </c>
    </row>
    <row r="15" spans="1:6">
      <c r="A15" s="8">
        <v>6</v>
      </c>
      <c r="B15" s="8" t="s">
        <v>15</v>
      </c>
      <c r="C15" s="45">
        <v>1</v>
      </c>
      <c r="D15" s="13">
        <v>104000</v>
      </c>
      <c r="E15" s="13"/>
      <c r="F15" s="14">
        <f t="shared" si="0"/>
        <v>104000</v>
      </c>
    </row>
    <row r="16" spans="1:6">
      <c r="A16" s="8">
        <v>7</v>
      </c>
      <c r="B16" s="8" t="s">
        <v>16</v>
      </c>
      <c r="C16" s="50">
        <v>1</v>
      </c>
      <c r="D16" s="13">
        <v>104000</v>
      </c>
      <c r="E16" s="15"/>
      <c r="F16" s="14">
        <f t="shared" si="0"/>
        <v>104000</v>
      </c>
    </row>
    <row r="17" spans="1:6">
      <c r="A17" s="8">
        <v>8</v>
      </c>
      <c r="B17" s="8" t="s">
        <v>17</v>
      </c>
      <c r="C17" s="50">
        <v>0.25</v>
      </c>
      <c r="D17" s="13">
        <v>104000</v>
      </c>
      <c r="E17" s="15"/>
      <c r="F17" s="14">
        <f t="shared" si="0"/>
        <v>26000</v>
      </c>
    </row>
    <row r="18" spans="1:6">
      <c r="A18" s="119" t="s">
        <v>18</v>
      </c>
      <c r="B18" s="120"/>
      <c r="C18" s="51">
        <f>SUM(C10:C17)</f>
        <v>6.25</v>
      </c>
      <c r="D18" s="1">
        <f>SUM(D10:D17)</f>
        <v>919000</v>
      </c>
      <c r="E18" s="1">
        <v>0</v>
      </c>
      <c r="F18" s="1">
        <f>SUM(F10:F17)</f>
        <v>737000</v>
      </c>
    </row>
    <row r="19" spans="1:6" ht="15.75">
      <c r="A19" s="2"/>
      <c r="B19" s="2"/>
      <c r="C19" s="3"/>
      <c r="D19" s="3"/>
      <c r="E19" s="3"/>
      <c r="F19" s="3"/>
    </row>
    <row r="20" spans="1:6" ht="15.75">
      <c r="A20" s="115" t="s">
        <v>70</v>
      </c>
      <c r="B20" s="121"/>
      <c r="C20" s="121"/>
      <c r="D20" s="121"/>
      <c r="E20" s="121"/>
      <c r="F20" s="121"/>
    </row>
    <row r="23" spans="1:6">
      <c r="B23">
        <f>F18*12</f>
        <v>8844000</v>
      </c>
    </row>
  </sheetData>
  <mergeCells count="6">
    <mergeCell ref="A20:F20"/>
    <mergeCell ref="E3:F3"/>
    <mergeCell ref="E4:F4"/>
    <mergeCell ref="A6:F6"/>
    <mergeCell ref="A7:B7"/>
    <mergeCell ref="A18:B18"/>
  </mergeCells>
  <pageMargins left="0.3" right="0.34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23"/>
  <sheetViews>
    <sheetView workbookViewId="0">
      <selection activeCell="J13" sqref="J13"/>
    </sheetView>
  </sheetViews>
  <sheetFormatPr defaultRowHeight="15"/>
  <cols>
    <col min="1" max="1" width="1.7109375" customWidth="1"/>
    <col min="2" max="2" width="6.5703125" customWidth="1"/>
    <col min="3" max="3" width="25.85546875" bestFit="1" customWidth="1"/>
    <col min="4" max="4" width="10.42578125" customWidth="1"/>
    <col min="5" max="5" width="16.140625" customWidth="1"/>
    <col min="6" max="6" width="12.28515625" customWidth="1"/>
    <col min="7" max="7" width="18.140625" customWidth="1"/>
  </cols>
  <sheetData>
    <row r="2" spans="2:7">
      <c r="B2" s="16"/>
      <c r="C2" s="16"/>
      <c r="D2" s="16"/>
      <c r="E2" s="16"/>
      <c r="F2" s="16"/>
      <c r="G2" s="17" t="s">
        <v>42</v>
      </c>
    </row>
    <row r="3" spans="2:7">
      <c r="B3" s="16"/>
      <c r="C3" s="16"/>
      <c r="D3" s="16"/>
      <c r="E3" s="16"/>
      <c r="F3" s="117" t="s">
        <v>0</v>
      </c>
      <c r="G3" s="117"/>
    </row>
    <row r="4" spans="2:7" ht="43.5" customHeight="1">
      <c r="B4" s="18"/>
      <c r="C4" s="16"/>
      <c r="D4" s="16"/>
      <c r="E4" s="16"/>
      <c r="F4" s="117" t="s">
        <v>129</v>
      </c>
      <c r="G4" s="117"/>
    </row>
    <row r="5" spans="2:7" ht="9" customHeight="1">
      <c r="B5" s="18"/>
      <c r="C5" s="16"/>
      <c r="D5" s="19"/>
      <c r="E5" s="19"/>
      <c r="F5" s="19"/>
      <c r="G5" s="19"/>
    </row>
    <row r="6" spans="2:7" ht="30.75" customHeight="1">
      <c r="B6" s="118" t="s">
        <v>20</v>
      </c>
      <c r="C6" s="118"/>
      <c r="D6" s="118"/>
      <c r="E6" s="118"/>
      <c r="F6" s="118"/>
      <c r="G6" s="118"/>
    </row>
    <row r="7" spans="2:7" ht="33" customHeight="1">
      <c r="B7" s="118" t="s">
        <v>2</v>
      </c>
      <c r="C7" s="118"/>
      <c r="D7" s="4" t="s">
        <v>3</v>
      </c>
      <c r="E7" s="20"/>
      <c r="F7" s="20"/>
      <c r="G7" s="20"/>
    </row>
    <row r="8" spans="2:7" ht="42.75">
      <c r="B8" s="8" t="s">
        <v>4</v>
      </c>
      <c r="C8" s="9" t="s">
        <v>5</v>
      </c>
      <c r="D8" s="10" t="s">
        <v>6</v>
      </c>
      <c r="E8" s="11" t="s">
        <v>7</v>
      </c>
      <c r="F8" s="11" t="s">
        <v>8</v>
      </c>
      <c r="G8" s="10" t="s">
        <v>9</v>
      </c>
    </row>
    <row r="9" spans="2:7">
      <c r="B9" s="8">
        <v>1</v>
      </c>
      <c r="C9" s="8">
        <v>2</v>
      </c>
      <c r="D9" s="8">
        <v>3</v>
      </c>
      <c r="E9" s="12">
        <v>4</v>
      </c>
      <c r="F9" s="12">
        <v>5</v>
      </c>
      <c r="G9" s="12">
        <v>6</v>
      </c>
    </row>
    <row r="10" spans="2:7">
      <c r="B10" s="8">
        <v>1</v>
      </c>
      <c r="C10" s="113" t="s">
        <v>10</v>
      </c>
      <c r="D10" s="45">
        <v>1</v>
      </c>
      <c r="E10" s="13">
        <v>180000</v>
      </c>
      <c r="F10" s="13"/>
      <c r="G10" s="14">
        <f>E10*D10</f>
        <v>180000</v>
      </c>
    </row>
    <row r="11" spans="2:7">
      <c r="B11" s="8">
        <v>2</v>
      </c>
      <c r="C11" s="8" t="s">
        <v>11</v>
      </c>
      <c r="D11" s="45">
        <v>0.5</v>
      </c>
      <c r="E11" s="13">
        <v>104000</v>
      </c>
      <c r="F11" s="13"/>
      <c r="G11" s="14">
        <f t="shared" ref="G11:G17" si="0">E11*D11</f>
        <v>52000</v>
      </c>
    </row>
    <row r="12" spans="2:7">
      <c r="B12" s="8">
        <v>3</v>
      </c>
      <c r="C12" s="8" t="s">
        <v>12</v>
      </c>
      <c r="D12" s="45">
        <v>1</v>
      </c>
      <c r="E12" s="13">
        <v>115000</v>
      </c>
      <c r="F12" s="13"/>
      <c r="G12" s="14">
        <f t="shared" si="0"/>
        <v>115000</v>
      </c>
    </row>
    <row r="13" spans="2:7">
      <c r="B13" s="8">
        <v>4</v>
      </c>
      <c r="C13" s="8" t="s">
        <v>13</v>
      </c>
      <c r="D13" s="45">
        <v>1</v>
      </c>
      <c r="E13" s="13">
        <v>104000</v>
      </c>
      <c r="F13" s="13"/>
      <c r="G13" s="14">
        <f t="shared" si="0"/>
        <v>104000</v>
      </c>
    </row>
    <row r="14" spans="2:7">
      <c r="B14" s="8">
        <v>5</v>
      </c>
      <c r="C14" s="8" t="s">
        <v>14</v>
      </c>
      <c r="D14" s="45">
        <v>0.5</v>
      </c>
      <c r="E14" s="13">
        <v>104000</v>
      </c>
      <c r="F14" s="13"/>
      <c r="G14" s="14">
        <f t="shared" si="0"/>
        <v>52000</v>
      </c>
    </row>
    <row r="15" spans="2:7">
      <c r="B15" s="8">
        <v>6</v>
      </c>
      <c r="C15" s="8" t="s">
        <v>15</v>
      </c>
      <c r="D15" s="45">
        <v>1</v>
      </c>
      <c r="E15" s="13">
        <v>104000</v>
      </c>
      <c r="F15" s="13"/>
      <c r="G15" s="14">
        <f t="shared" si="0"/>
        <v>104000</v>
      </c>
    </row>
    <row r="16" spans="2:7">
      <c r="B16" s="8">
        <v>7</v>
      </c>
      <c r="C16" s="8" t="s">
        <v>16</v>
      </c>
      <c r="D16" s="50">
        <v>1</v>
      </c>
      <c r="E16" s="13">
        <v>104000</v>
      </c>
      <c r="F16" s="15"/>
      <c r="G16" s="14">
        <f t="shared" si="0"/>
        <v>104000</v>
      </c>
    </row>
    <row r="17" spans="2:7">
      <c r="B17" s="8">
        <v>8</v>
      </c>
      <c r="C17" s="8" t="s">
        <v>17</v>
      </c>
      <c r="D17" s="50">
        <v>0.25</v>
      </c>
      <c r="E17" s="13">
        <v>104000</v>
      </c>
      <c r="F17" s="15"/>
      <c r="G17" s="14">
        <f t="shared" si="0"/>
        <v>26000</v>
      </c>
    </row>
    <row r="18" spans="2:7">
      <c r="B18" s="119" t="s">
        <v>18</v>
      </c>
      <c r="C18" s="120"/>
      <c r="D18" s="51">
        <f>SUM(D10:D17)</f>
        <v>6.25</v>
      </c>
      <c r="E18" s="1">
        <f>SUM(E10:E17)</f>
        <v>919000</v>
      </c>
      <c r="F18" s="1">
        <v>0</v>
      </c>
      <c r="G18" s="1">
        <f>SUM(G10:G17)</f>
        <v>737000</v>
      </c>
    </row>
    <row r="19" spans="2:7">
      <c r="B19" s="21"/>
      <c r="C19" s="21"/>
      <c r="D19" s="3"/>
      <c r="E19" s="3"/>
      <c r="F19" s="3"/>
      <c r="G19" s="3"/>
    </row>
    <row r="20" spans="2:7">
      <c r="B20" s="115" t="s">
        <v>69</v>
      </c>
      <c r="C20" s="116"/>
      <c r="D20" s="116"/>
      <c r="E20" s="116"/>
      <c r="F20" s="116"/>
      <c r="G20" s="116"/>
    </row>
    <row r="23" spans="2:7">
      <c r="C23">
        <f>G18*12</f>
        <v>8844000</v>
      </c>
    </row>
  </sheetData>
  <mergeCells count="6">
    <mergeCell ref="B20:G20"/>
    <mergeCell ref="F3:G3"/>
    <mergeCell ref="F4:G4"/>
    <mergeCell ref="B6:G6"/>
    <mergeCell ref="B7:C7"/>
    <mergeCell ref="B18:C18"/>
  </mergeCells>
  <pageMargins left="0.31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22"/>
  <sheetViews>
    <sheetView workbookViewId="0">
      <selection activeCell="E4" sqref="E4:F4"/>
    </sheetView>
  </sheetViews>
  <sheetFormatPr defaultRowHeight="15"/>
  <cols>
    <col min="1" max="1" width="7.5703125" customWidth="1"/>
    <col min="2" max="2" width="25.85546875" customWidth="1"/>
    <col min="3" max="3" width="13.5703125" customWidth="1"/>
    <col min="4" max="4" width="15.42578125" customWidth="1"/>
    <col min="5" max="5" width="10.140625" customWidth="1"/>
    <col min="6" max="6" width="19.7109375" customWidth="1"/>
  </cols>
  <sheetData>
    <row r="2" spans="1:6">
      <c r="A2" s="16"/>
      <c r="B2" s="16"/>
      <c r="C2" s="16"/>
      <c r="D2" s="16"/>
      <c r="E2" s="16"/>
      <c r="F2" s="17" t="s">
        <v>43</v>
      </c>
    </row>
    <row r="3" spans="1:6">
      <c r="A3" s="16"/>
      <c r="B3" s="16"/>
      <c r="C3" s="16"/>
      <c r="D3" s="16"/>
      <c r="E3" s="117" t="s">
        <v>0</v>
      </c>
      <c r="F3" s="117"/>
    </row>
    <row r="4" spans="1:6" ht="45" customHeight="1">
      <c r="A4" s="18"/>
      <c r="B4" s="16"/>
      <c r="C4" s="16"/>
      <c r="D4" s="16"/>
      <c r="E4" s="117" t="s">
        <v>132</v>
      </c>
      <c r="F4" s="117"/>
    </row>
    <row r="5" spans="1:6" ht="9" customHeight="1">
      <c r="A5" s="18"/>
      <c r="B5" s="16"/>
      <c r="C5" s="19"/>
      <c r="D5" s="19"/>
      <c r="E5" s="19"/>
      <c r="F5" s="19"/>
    </row>
    <row r="6" spans="1:6" ht="34.5" customHeight="1">
      <c r="A6" s="118" t="s">
        <v>21</v>
      </c>
      <c r="B6" s="118"/>
      <c r="C6" s="118"/>
      <c r="D6" s="118"/>
      <c r="E6" s="118"/>
      <c r="F6" s="118"/>
    </row>
    <row r="7" spans="1:6" ht="33" customHeight="1">
      <c r="A7" s="118" t="s">
        <v>2</v>
      </c>
      <c r="B7" s="118"/>
      <c r="C7" s="4" t="s">
        <v>3</v>
      </c>
      <c r="D7" s="20"/>
      <c r="E7" s="20"/>
      <c r="F7" s="20"/>
    </row>
    <row r="8" spans="1:6" ht="57">
      <c r="A8" s="8" t="s">
        <v>4</v>
      </c>
      <c r="B8" s="9" t="s">
        <v>5</v>
      </c>
      <c r="C8" s="10" t="s">
        <v>6</v>
      </c>
      <c r="D8" s="11" t="s">
        <v>7</v>
      </c>
      <c r="E8" s="11" t="s">
        <v>8</v>
      </c>
      <c r="F8" s="10" t="s">
        <v>9</v>
      </c>
    </row>
    <row r="9" spans="1:6">
      <c r="A9" s="8">
        <v>1</v>
      </c>
      <c r="B9" s="8">
        <v>2</v>
      </c>
      <c r="C9" s="8">
        <v>3</v>
      </c>
      <c r="D9" s="12">
        <v>4</v>
      </c>
      <c r="E9" s="12">
        <v>5</v>
      </c>
      <c r="F9" s="12">
        <v>6</v>
      </c>
    </row>
    <row r="10" spans="1:6">
      <c r="A10" s="8">
        <v>1</v>
      </c>
      <c r="B10" s="8" t="s">
        <v>10</v>
      </c>
      <c r="C10" s="45">
        <v>1</v>
      </c>
      <c r="D10" s="13">
        <v>125000</v>
      </c>
      <c r="E10" s="13"/>
      <c r="F10" s="14">
        <f>C10*D10</f>
        <v>125000</v>
      </c>
    </row>
    <row r="11" spans="1:6">
      <c r="A11" s="8">
        <v>2</v>
      </c>
      <c r="B11" s="8" t="s">
        <v>11</v>
      </c>
      <c r="C11" s="45">
        <v>0.5</v>
      </c>
      <c r="D11" s="13">
        <v>104000</v>
      </c>
      <c r="E11" s="13"/>
      <c r="F11" s="14">
        <f t="shared" ref="F11:F17" si="0">C11*D11</f>
        <v>52000</v>
      </c>
    </row>
    <row r="12" spans="1:6">
      <c r="A12" s="8">
        <v>3</v>
      </c>
      <c r="B12" s="8" t="s">
        <v>12</v>
      </c>
      <c r="C12" s="45">
        <v>1</v>
      </c>
      <c r="D12" s="13">
        <v>115000</v>
      </c>
      <c r="E12" s="13"/>
      <c r="F12" s="14">
        <f t="shared" si="0"/>
        <v>115000</v>
      </c>
    </row>
    <row r="13" spans="1:6">
      <c r="A13" s="8">
        <v>4</v>
      </c>
      <c r="B13" s="8" t="s">
        <v>13</v>
      </c>
      <c r="C13" s="45">
        <v>1</v>
      </c>
      <c r="D13" s="13">
        <v>104000</v>
      </c>
      <c r="E13" s="13"/>
      <c r="F13" s="14">
        <f t="shared" si="0"/>
        <v>104000</v>
      </c>
    </row>
    <row r="14" spans="1:6">
      <c r="A14" s="8">
        <v>5</v>
      </c>
      <c r="B14" s="8" t="s">
        <v>14</v>
      </c>
      <c r="C14" s="45">
        <v>0.5</v>
      </c>
      <c r="D14" s="13">
        <v>104000</v>
      </c>
      <c r="E14" s="13"/>
      <c r="F14" s="14">
        <f t="shared" si="0"/>
        <v>52000</v>
      </c>
    </row>
    <row r="15" spans="1:6">
      <c r="A15" s="8">
        <v>6</v>
      </c>
      <c r="B15" s="8" t="s">
        <v>15</v>
      </c>
      <c r="C15" s="45">
        <v>1</v>
      </c>
      <c r="D15" s="13">
        <v>104000</v>
      </c>
      <c r="E15" s="13"/>
      <c r="F15" s="14">
        <f t="shared" si="0"/>
        <v>104000</v>
      </c>
    </row>
    <row r="16" spans="1:6">
      <c r="A16" s="8">
        <v>7</v>
      </c>
      <c r="B16" s="8" t="s">
        <v>16</v>
      </c>
      <c r="C16" s="50">
        <v>1</v>
      </c>
      <c r="D16" s="13">
        <v>104000</v>
      </c>
      <c r="E16" s="15"/>
      <c r="F16" s="14">
        <f t="shared" si="0"/>
        <v>104000</v>
      </c>
    </row>
    <row r="17" spans="1:6">
      <c r="A17" s="8">
        <v>8</v>
      </c>
      <c r="B17" s="8" t="s">
        <v>17</v>
      </c>
      <c r="C17" s="50">
        <v>0.25</v>
      </c>
      <c r="D17" s="13">
        <v>104000</v>
      </c>
      <c r="E17" s="15"/>
      <c r="F17" s="14">
        <f t="shared" si="0"/>
        <v>26000</v>
      </c>
    </row>
    <row r="18" spans="1:6">
      <c r="A18" s="119" t="s">
        <v>18</v>
      </c>
      <c r="B18" s="120"/>
      <c r="C18" s="51">
        <f>SUM(C10:C17)</f>
        <v>6.25</v>
      </c>
      <c r="D18" s="1">
        <f>SUM(D10:D17)</f>
        <v>864000</v>
      </c>
      <c r="E18" s="1">
        <v>0</v>
      </c>
      <c r="F18" s="1">
        <f>SUM(F10:F17)</f>
        <v>682000</v>
      </c>
    </row>
    <row r="19" spans="1:6">
      <c r="A19" s="115" t="s">
        <v>68</v>
      </c>
      <c r="B19" s="116"/>
      <c r="C19" s="116"/>
      <c r="D19" s="116"/>
      <c r="E19" s="116"/>
      <c r="F19" s="116"/>
    </row>
    <row r="22" spans="1:6">
      <c r="B22">
        <f>F18*12</f>
        <v>8184000</v>
      </c>
    </row>
  </sheetData>
  <mergeCells count="6">
    <mergeCell ref="A19:F19"/>
    <mergeCell ref="E3:F3"/>
    <mergeCell ref="E4:F4"/>
    <mergeCell ref="A6:F6"/>
    <mergeCell ref="A7:B7"/>
    <mergeCell ref="A18:B18"/>
  </mergeCells>
  <pageMargins left="0.5" right="0.44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2"/>
  <sheetViews>
    <sheetView workbookViewId="0">
      <selection activeCell="H32" sqref="H32"/>
    </sheetView>
  </sheetViews>
  <sheetFormatPr defaultRowHeight="15"/>
  <cols>
    <col min="1" max="1" width="7.42578125" customWidth="1"/>
    <col min="2" max="2" width="25.85546875" bestFit="1" customWidth="1"/>
    <col min="3" max="3" width="10.140625" customWidth="1"/>
    <col min="4" max="4" width="16.28515625" customWidth="1"/>
    <col min="5" max="5" width="9.28515625" bestFit="1" customWidth="1"/>
    <col min="6" max="6" width="20.5703125" customWidth="1"/>
  </cols>
  <sheetData>
    <row r="2" spans="1:6">
      <c r="A2" s="16"/>
      <c r="B2" s="16"/>
      <c r="C2" s="16"/>
      <c r="D2" s="16"/>
      <c r="E2" s="16"/>
      <c r="F2" s="17" t="s">
        <v>38</v>
      </c>
    </row>
    <row r="3" spans="1:6">
      <c r="A3" s="16"/>
      <c r="B3" s="16"/>
      <c r="C3" s="16"/>
      <c r="D3" s="16"/>
      <c r="E3" s="117" t="s">
        <v>0</v>
      </c>
      <c r="F3" s="117"/>
    </row>
    <row r="4" spans="1:6" ht="56.25" customHeight="1">
      <c r="A4" s="18"/>
      <c r="B4" s="16"/>
      <c r="C4" s="16"/>
      <c r="D4" s="16"/>
      <c r="E4" s="117" t="s">
        <v>132</v>
      </c>
      <c r="F4" s="117"/>
    </row>
    <row r="5" spans="1:6" ht="8.25" customHeight="1">
      <c r="A5" s="18"/>
      <c r="B5" s="16"/>
      <c r="C5" s="19"/>
      <c r="D5" s="19"/>
      <c r="E5" s="19"/>
      <c r="F5" s="19"/>
    </row>
    <row r="6" spans="1:6" ht="30.75" customHeight="1">
      <c r="A6" s="118" t="s">
        <v>22</v>
      </c>
      <c r="B6" s="118"/>
      <c r="C6" s="118"/>
      <c r="D6" s="118"/>
      <c r="E6" s="118"/>
      <c r="F6" s="118"/>
    </row>
    <row r="7" spans="1:6" ht="33" customHeight="1">
      <c r="A7" s="118" t="s">
        <v>2</v>
      </c>
      <c r="B7" s="118"/>
      <c r="C7" s="4" t="s">
        <v>3</v>
      </c>
      <c r="D7" s="20"/>
      <c r="E7" s="20"/>
      <c r="F7" s="20"/>
    </row>
    <row r="8" spans="1:6" ht="42.75">
      <c r="A8" s="8" t="s">
        <v>4</v>
      </c>
      <c r="B8" s="9" t="s">
        <v>5</v>
      </c>
      <c r="C8" s="10" t="s">
        <v>6</v>
      </c>
      <c r="D8" s="11" t="s">
        <v>7</v>
      </c>
      <c r="E8" s="11" t="s">
        <v>8</v>
      </c>
      <c r="F8" s="10" t="s">
        <v>9</v>
      </c>
    </row>
    <row r="9" spans="1:6">
      <c r="A9" s="8">
        <v>1</v>
      </c>
      <c r="B9" s="8">
        <v>2</v>
      </c>
      <c r="C9" s="8">
        <v>3</v>
      </c>
      <c r="D9" s="12">
        <v>4</v>
      </c>
      <c r="E9" s="12">
        <v>5</v>
      </c>
      <c r="F9" s="12">
        <v>6</v>
      </c>
    </row>
    <row r="10" spans="1:6">
      <c r="A10" s="8">
        <v>1</v>
      </c>
      <c r="B10" s="8" t="s">
        <v>10</v>
      </c>
      <c r="C10" s="45">
        <v>1</v>
      </c>
      <c r="D10" s="13">
        <v>125000</v>
      </c>
      <c r="E10" s="13"/>
      <c r="F10" s="14">
        <v>125000</v>
      </c>
    </row>
    <row r="11" spans="1:6">
      <c r="A11" s="8">
        <v>2</v>
      </c>
      <c r="B11" s="8" t="s">
        <v>11</v>
      </c>
      <c r="C11" s="45">
        <v>0.5</v>
      </c>
      <c r="D11" s="13">
        <v>104000</v>
      </c>
      <c r="E11" s="13"/>
      <c r="F11" s="14">
        <f>C11*D11</f>
        <v>52000</v>
      </c>
    </row>
    <row r="12" spans="1:6">
      <c r="A12" s="8">
        <v>3</v>
      </c>
      <c r="B12" s="8" t="s">
        <v>12</v>
      </c>
      <c r="C12" s="45">
        <v>1</v>
      </c>
      <c r="D12" s="13">
        <v>115000</v>
      </c>
      <c r="E12" s="13"/>
      <c r="F12" s="14">
        <f t="shared" ref="F12:F17" si="0">C12*D12</f>
        <v>115000</v>
      </c>
    </row>
    <row r="13" spans="1:6">
      <c r="A13" s="8">
        <v>4</v>
      </c>
      <c r="B13" s="8" t="s">
        <v>13</v>
      </c>
      <c r="C13" s="45">
        <v>1</v>
      </c>
      <c r="D13" s="13">
        <v>104000</v>
      </c>
      <c r="E13" s="13"/>
      <c r="F13" s="14">
        <f t="shared" si="0"/>
        <v>104000</v>
      </c>
    </row>
    <row r="14" spans="1:6">
      <c r="A14" s="8">
        <v>5</v>
      </c>
      <c r="B14" s="8" t="s">
        <v>14</v>
      </c>
      <c r="C14" s="45">
        <v>0.5</v>
      </c>
      <c r="D14" s="13">
        <v>104000</v>
      </c>
      <c r="E14" s="13"/>
      <c r="F14" s="14">
        <f t="shared" si="0"/>
        <v>52000</v>
      </c>
    </row>
    <row r="15" spans="1:6">
      <c r="A15" s="8">
        <v>6</v>
      </c>
      <c r="B15" s="8" t="s">
        <v>15</v>
      </c>
      <c r="C15" s="45">
        <v>1</v>
      </c>
      <c r="D15" s="13">
        <v>104000</v>
      </c>
      <c r="E15" s="13"/>
      <c r="F15" s="14">
        <f t="shared" si="0"/>
        <v>104000</v>
      </c>
    </row>
    <row r="16" spans="1:6">
      <c r="A16" s="8">
        <v>7</v>
      </c>
      <c r="B16" s="8" t="s">
        <v>16</v>
      </c>
      <c r="C16" s="50">
        <v>1</v>
      </c>
      <c r="D16" s="13">
        <v>104000</v>
      </c>
      <c r="E16" s="15"/>
      <c r="F16" s="14">
        <f t="shared" si="0"/>
        <v>104000</v>
      </c>
    </row>
    <row r="17" spans="1:6">
      <c r="A17" s="8">
        <v>8</v>
      </c>
      <c r="B17" s="8" t="s">
        <v>17</v>
      </c>
      <c r="C17" s="50">
        <v>0.25</v>
      </c>
      <c r="D17" s="13">
        <v>104000</v>
      </c>
      <c r="E17" s="15"/>
      <c r="F17" s="14">
        <f t="shared" si="0"/>
        <v>26000</v>
      </c>
    </row>
    <row r="18" spans="1:6">
      <c r="A18" s="119" t="s">
        <v>18</v>
      </c>
      <c r="B18" s="120"/>
      <c r="C18" s="51">
        <f>SUM(C10:C17)</f>
        <v>6.25</v>
      </c>
      <c r="D18" s="1">
        <f>SUM(D10:D17)</f>
        <v>864000</v>
      </c>
      <c r="E18" s="1">
        <v>0</v>
      </c>
      <c r="F18" s="1">
        <f>SUM(F10:F17)</f>
        <v>682000</v>
      </c>
    </row>
    <row r="19" spans="1:6">
      <c r="A19" s="115" t="s">
        <v>67</v>
      </c>
      <c r="B19" s="116"/>
      <c r="C19" s="116"/>
      <c r="D19" s="116"/>
      <c r="E19" s="116"/>
      <c r="F19" s="116"/>
    </row>
    <row r="22" spans="1:6">
      <c r="B22">
        <f>F18*12</f>
        <v>8184000</v>
      </c>
    </row>
  </sheetData>
  <mergeCells count="6">
    <mergeCell ref="A19:F19"/>
    <mergeCell ref="E3:F3"/>
    <mergeCell ref="E4:F4"/>
    <mergeCell ref="A6:F6"/>
    <mergeCell ref="A7:B7"/>
    <mergeCell ref="A18:B18"/>
  </mergeCells>
  <pageMargins left="0.7" right="0.22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22"/>
  <sheetViews>
    <sheetView workbookViewId="0">
      <selection activeCell="I20" sqref="I20:I21"/>
    </sheetView>
  </sheetViews>
  <sheetFormatPr defaultRowHeight="15"/>
  <cols>
    <col min="1" max="1" width="7.140625" customWidth="1"/>
    <col min="2" max="2" width="25.85546875" bestFit="1" customWidth="1"/>
    <col min="4" max="4" width="14.42578125" customWidth="1"/>
    <col min="5" max="5" width="10.140625" customWidth="1"/>
    <col min="6" max="6" width="19.42578125" customWidth="1"/>
  </cols>
  <sheetData>
    <row r="2" spans="1:6">
      <c r="A2" s="16"/>
      <c r="B2" s="16"/>
      <c r="C2" s="16"/>
      <c r="D2" s="16"/>
      <c r="E2" s="16"/>
      <c r="F2" s="17" t="s">
        <v>75</v>
      </c>
    </row>
    <row r="3" spans="1:6">
      <c r="A3" s="16"/>
      <c r="B3" s="16"/>
      <c r="C3" s="16"/>
      <c r="D3" s="16"/>
      <c r="E3" s="117" t="s">
        <v>0</v>
      </c>
      <c r="F3" s="117"/>
    </row>
    <row r="4" spans="1:6" ht="46.5" customHeight="1">
      <c r="A4" s="18"/>
      <c r="B4" s="16"/>
      <c r="C4" s="16"/>
      <c r="D4" s="16"/>
      <c r="E4" s="117" t="s">
        <v>131</v>
      </c>
      <c r="F4" s="117"/>
    </row>
    <row r="5" spans="1:6" ht="45" customHeight="1">
      <c r="A5" s="118" t="s">
        <v>23</v>
      </c>
      <c r="B5" s="118"/>
      <c r="C5" s="118"/>
      <c r="D5" s="118"/>
      <c r="E5" s="118"/>
      <c r="F5" s="118"/>
    </row>
    <row r="6" spans="1:6" ht="33" customHeight="1">
      <c r="A6" s="118" t="s">
        <v>2</v>
      </c>
      <c r="B6" s="118"/>
      <c r="C6" s="4" t="s">
        <v>3</v>
      </c>
      <c r="D6" s="20"/>
      <c r="E6" s="20"/>
      <c r="F6" s="20"/>
    </row>
    <row r="7" spans="1:6" ht="57">
      <c r="A7" s="8" t="s">
        <v>4</v>
      </c>
      <c r="B7" s="9" t="s">
        <v>5</v>
      </c>
      <c r="C7" s="10" t="s">
        <v>6</v>
      </c>
      <c r="D7" s="11" t="s">
        <v>7</v>
      </c>
      <c r="E7" s="11" t="s">
        <v>8</v>
      </c>
      <c r="F7" s="10" t="s">
        <v>9</v>
      </c>
    </row>
    <row r="8" spans="1:6">
      <c r="A8" s="8">
        <v>1</v>
      </c>
      <c r="B8" s="8">
        <v>2</v>
      </c>
      <c r="C8" s="8">
        <v>3</v>
      </c>
      <c r="D8" s="12">
        <v>4</v>
      </c>
      <c r="E8" s="12">
        <v>5</v>
      </c>
      <c r="F8" s="12">
        <v>6</v>
      </c>
    </row>
    <row r="9" spans="1:6">
      <c r="A9" s="8">
        <v>1</v>
      </c>
      <c r="B9" s="113" t="s">
        <v>10</v>
      </c>
      <c r="C9" s="45">
        <v>1</v>
      </c>
      <c r="D9" s="13">
        <v>180000</v>
      </c>
      <c r="E9" s="13"/>
      <c r="F9" s="14">
        <f>C9*D9</f>
        <v>180000</v>
      </c>
    </row>
    <row r="10" spans="1:6">
      <c r="A10" s="8">
        <v>2</v>
      </c>
      <c r="B10" s="8" t="s">
        <v>11</v>
      </c>
      <c r="C10" s="45">
        <v>0.5</v>
      </c>
      <c r="D10" s="13">
        <v>104000</v>
      </c>
      <c r="E10" s="13"/>
      <c r="F10" s="14">
        <f t="shared" ref="F10:F16" si="0">C10*D10</f>
        <v>52000</v>
      </c>
    </row>
    <row r="11" spans="1:6">
      <c r="A11" s="8">
        <v>3</v>
      </c>
      <c r="B11" s="8" t="s">
        <v>12</v>
      </c>
      <c r="C11" s="45">
        <v>1</v>
      </c>
      <c r="D11" s="13">
        <v>115000</v>
      </c>
      <c r="E11" s="13"/>
      <c r="F11" s="14">
        <f t="shared" si="0"/>
        <v>115000</v>
      </c>
    </row>
    <row r="12" spans="1:6">
      <c r="A12" s="8">
        <v>4</v>
      </c>
      <c r="B12" s="8" t="s">
        <v>13</v>
      </c>
      <c r="C12" s="45">
        <v>1</v>
      </c>
      <c r="D12" s="13">
        <v>104000</v>
      </c>
      <c r="E12" s="13"/>
      <c r="F12" s="14">
        <f t="shared" si="0"/>
        <v>104000</v>
      </c>
    </row>
    <row r="13" spans="1:6">
      <c r="A13" s="8">
        <v>5</v>
      </c>
      <c r="B13" s="8" t="s">
        <v>14</v>
      </c>
      <c r="C13" s="45">
        <v>0.5</v>
      </c>
      <c r="D13" s="13">
        <v>104000</v>
      </c>
      <c r="E13" s="13"/>
      <c r="F13" s="14">
        <f t="shared" si="0"/>
        <v>52000</v>
      </c>
    </row>
    <row r="14" spans="1:6">
      <c r="A14" s="8">
        <v>6</v>
      </c>
      <c r="B14" s="8" t="s">
        <v>15</v>
      </c>
      <c r="C14" s="45">
        <v>1</v>
      </c>
      <c r="D14" s="13">
        <v>104000</v>
      </c>
      <c r="E14" s="13"/>
      <c r="F14" s="14">
        <f t="shared" si="0"/>
        <v>104000</v>
      </c>
    </row>
    <row r="15" spans="1:6">
      <c r="A15" s="8">
        <v>7</v>
      </c>
      <c r="B15" s="8" t="s">
        <v>16</v>
      </c>
      <c r="C15" s="50">
        <v>1</v>
      </c>
      <c r="D15" s="13">
        <v>104000</v>
      </c>
      <c r="E15" s="15"/>
      <c r="F15" s="14">
        <f t="shared" si="0"/>
        <v>104000</v>
      </c>
    </row>
    <row r="16" spans="1:6">
      <c r="A16" s="8">
        <v>8</v>
      </c>
      <c r="B16" s="8" t="s">
        <v>17</v>
      </c>
      <c r="C16" s="50">
        <v>0.25</v>
      </c>
      <c r="D16" s="13">
        <v>104000</v>
      </c>
      <c r="E16" s="15"/>
      <c r="F16" s="14">
        <f t="shared" si="0"/>
        <v>26000</v>
      </c>
    </row>
    <row r="17" spans="1:6">
      <c r="A17" s="119" t="s">
        <v>18</v>
      </c>
      <c r="B17" s="120"/>
      <c r="C17" s="51">
        <f>SUM(C9:C16)</f>
        <v>6.25</v>
      </c>
      <c r="D17" s="1">
        <f>SUM(D9:D16)</f>
        <v>919000</v>
      </c>
      <c r="E17" s="1">
        <v>0</v>
      </c>
      <c r="F17" s="1">
        <f>SUM(F9:F16)</f>
        <v>737000</v>
      </c>
    </row>
    <row r="18" spans="1:6">
      <c r="A18" s="7"/>
      <c r="B18" s="18"/>
      <c r="C18" s="22"/>
      <c r="D18" s="23"/>
      <c r="E18" s="23"/>
      <c r="F18" s="24"/>
    </row>
    <row r="19" spans="1:6">
      <c r="A19" s="115" t="s">
        <v>66</v>
      </c>
      <c r="B19" s="116"/>
      <c r="C19" s="116"/>
      <c r="D19" s="116"/>
      <c r="E19" s="116"/>
      <c r="F19" s="116"/>
    </row>
    <row r="22" spans="1:6">
      <c r="B22">
        <f>F17*12</f>
        <v>8844000</v>
      </c>
    </row>
  </sheetData>
  <mergeCells count="6">
    <mergeCell ref="A19:F19"/>
    <mergeCell ref="E3:F3"/>
    <mergeCell ref="E4:F4"/>
    <mergeCell ref="A5:F5"/>
    <mergeCell ref="A6:B6"/>
    <mergeCell ref="A17:B1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2"/>
  <sheetViews>
    <sheetView workbookViewId="0">
      <selection activeCell="K17" sqref="K17"/>
    </sheetView>
  </sheetViews>
  <sheetFormatPr defaultRowHeight="15"/>
  <cols>
    <col min="1" max="1" width="3.7109375" bestFit="1" customWidth="1"/>
    <col min="2" max="2" width="25.85546875" bestFit="1" customWidth="1"/>
    <col min="3" max="3" width="15.42578125" customWidth="1"/>
    <col min="4" max="4" width="16.42578125" customWidth="1"/>
    <col min="5" max="5" width="13.28515625" customWidth="1"/>
    <col min="6" max="6" width="18.140625" customWidth="1"/>
  </cols>
  <sheetData>
    <row r="2" spans="1:6">
      <c r="A2" s="16"/>
      <c r="B2" s="16"/>
      <c r="C2" s="16"/>
      <c r="D2" s="16"/>
      <c r="E2" s="16"/>
      <c r="F2" s="17" t="s">
        <v>40</v>
      </c>
    </row>
    <row r="3" spans="1:6" ht="30" customHeight="1">
      <c r="A3" s="16"/>
      <c r="B3" s="16"/>
      <c r="C3" s="16"/>
      <c r="D3" s="16"/>
      <c r="E3" s="117" t="s">
        <v>0</v>
      </c>
      <c r="F3" s="117"/>
    </row>
    <row r="4" spans="1:6" ht="41.25" customHeight="1">
      <c r="A4" s="18"/>
      <c r="B4" s="16"/>
      <c r="C4" s="16"/>
      <c r="D4" s="16"/>
      <c r="E4" s="117" t="s">
        <v>131</v>
      </c>
      <c r="F4" s="117"/>
    </row>
    <row r="5" spans="1:6" ht="10.5" customHeight="1">
      <c r="A5" s="18"/>
      <c r="B5" s="16"/>
      <c r="C5" s="19"/>
      <c r="D5" s="19"/>
      <c r="E5" s="19"/>
      <c r="F5" s="19"/>
    </row>
    <row r="6" spans="1:6" ht="48.75" customHeight="1">
      <c r="A6" s="118" t="s">
        <v>25</v>
      </c>
      <c r="B6" s="118"/>
      <c r="C6" s="118"/>
      <c r="D6" s="118"/>
      <c r="E6" s="118"/>
      <c r="F6" s="118"/>
    </row>
    <row r="7" spans="1:6" ht="36.75" customHeight="1">
      <c r="A7" s="118" t="s">
        <v>2</v>
      </c>
      <c r="B7" s="118"/>
      <c r="C7" s="4" t="s">
        <v>3</v>
      </c>
      <c r="D7" s="20"/>
      <c r="E7" s="20"/>
      <c r="F7" s="20"/>
    </row>
    <row r="8" spans="1:6" ht="42.75">
      <c r="A8" s="8" t="s">
        <v>4</v>
      </c>
      <c r="B8" s="9" t="s">
        <v>5</v>
      </c>
      <c r="C8" s="10" t="s">
        <v>6</v>
      </c>
      <c r="D8" s="11" t="s">
        <v>7</v>
      </c>
      <c r="E8" s="11" t="s">
        <v>8</v>
      </c>
      <c r="F8" s="10" t="s">
        <v>9</v>
      </c>
    </row>
    <row r="9" spans="1:6">
      <c r="A9" s="8">
        <v>1</v>
      </c>
      <c r="B9" s="8">
        <v>2</v>
      </c>
      <c r="C9" s="8">
        <v>3</v>
      </c>
      <c r="D9" s="12">
        <v>4</v>
      </c>
      <c r="E9" s="12">
        <v>5</v>
      </c>
      <c r="F9" s="12">
        <v>6</v>
      </c>
    </row>
    <row r="10" spans="1:6">
      <c r="A10" s="8">
        <v>1</v>
      </c>
      <c r="B10" s="113" t="s">
        <v>10</v>
      </c>
      <c r="C10" s="45">
        <v>1</v>
      </c>
      <c r="D10" s="13">
        <v>180000</v>
      </c>
      <c r="E10" s="13"/>
      <c r="F10" s="14">
        <f>C10*D10</f>
        <v>180000</v>
      </c>
    </row>
    <row r="11" spans="1:6">
      <c r="A11" s="8">
        <v>2</v>
      </c>
      <c r="B11" s="8" t="s">
        <v>11</v>
      </c>
      <c r="C11" s="45">
        <v>0.5</v>
      </c>
      <c r="D11" s="13">
        <v>104000</v>
      </c>
      <c r="E11" s="13"/>
      <c r="F11" s="14">
        <f t="shared" ref="F11:F17" si="0">C11*D11</f>
        <v>52000</v>
      </c>
    </row>
    <row r="12" spans="1:6">
      <c r="A12" s="8">
        <v>3</v>
      </c>
      <c r="B12" s="8" t="s">
        <v>12</v>
      </c>
      <c r="C12" s="45">
        <v>1</v>
      </c>
      <c r="D12" s="13">
        <v>115000</v>
      </c>
      <c r="E12" s="13"/>
      <c r="F12" s="14">
        <f t="shared" si="0"/>
        <v>115000</v>
      </c>
    </row>
    <row r="13" spans="1:6">
      <c r="A13" s="8">
        <v>4</v>
      </c>
      <c r="B13" s="8" t="s">
        <v>13</v>
      </c>
      <c r="C13" s="45">
        <v>1</v>
      </c>
      <c r="D13" s="13">
        <v>104000</v>
      </c>
      <c r="E13" s="13"/>
      <c r="F13" s="14">
        <f t="shared" si="0"/>
        <v>104000</v>
      </c>
    </row>
    <row r="14" spans="1:6">
      <c r="A14" s="8">
        <v>5</v>
      </c>
      <c r="B14" s="8" t="s">
        <v>14</v>
      </c>
      <c r="C14" s="45">
        <v>0.5</v>
      </c>
      <c r="D14" s="13">
        <v>104000</v>
      </c>
      <c r="E14" s="13"/>
      <c r="F14" s="14">
        <f t="shared" si="0"/>
        <v>52000</v>
      </c>
    </row>
    <row r="15" spans="1:6">
      <c r="A15" s="8">
        <v>6</v>
      </c>
      <c r="B15" s="8" t="s">
        <v>15</v>
      </c>
      <c r="C15" s="45">
        <v>1</v>
      </c>
      <c r="D15" s="13">
        <v>104000</v>
      </c>
      <c r="E15" s="13"/>
      <c r="F15" s="14">
        <f t="shared" si="0"/>
        <v>104000</v>
      </c>
    </row>
    <row r="16" spans="1:6">
      <c r="A16" s="8">
        <v>7</v>
      </c>
      <c r="B16" s="8" t="s">
        <v>16</v>
      </c>
      <c r="C16" s="50">
        <v>1</v>
      </c>
      <c r="D16" s="13">
        <v>104000</v>
      </c>
      <c r="E16" s="15"/>
      <c r="F16" s="14">
        <f t="shared" si="0"/>
        <v>104000</v>
      </c>
    </row>
    <row r="17" spans="1:6">
      <c r="A17" s="8">
        <v>8</v>
      </c>
      <c r="B17" s="8" t="s">
        <v>17</v>
      </c>
      <c r="C17" s="50">
        <v>0.25</v>
      </c>
      <c r="D17" s="13">
        <v>104000</v>
      </c>
      <c r="E17" s="15"/>
      <c r="F17" s="14">
        <f t="shared" si="0"/>
        <v>26000</v>
      </c>
    </row>
    <row r="18" spans="1:6">
      <c r="A18" s="119" t="s">
        <v>18</v>
      </c>
      <c r="B18" s="120"/>
      <c r="C18" s="51">
        <f>SUM(C10:C17)</f>
        <v>6.25</v>
      </c>
      <c r="D18" s="1">
        <f>SUM(D10:D17)</f>
        <v>919000</v>
      </c>
      <c r="E18" s="1">
        <v>0</v>
      </c>
      <c r="F18" s="1">
        <f>SUM(F10:F17)</f>
        <v>737000</v>
      </c>
    </row>
    <row r="19" spans="1:6">
      <c r="A19" s="115" t="s">
        <v>65</v>
      </c>
      <c r="B19" s="116"/>
      <c r="C19" s="116"/>
      <c r="D19" s="116"/>
      <c r="E19" s="116"/>
      <c r="F19" s="116"/>
    </row>
    <row r="22" spans="1:6">
      <c r="B22">
        <f>F18*12</f>
        <v>8844000</v>
      </c>
    </row>
  </sheetData>
  <mergeCells count="6">
    <mergeCell ref="A19:F19"/>
    <mergeCell ref="E3:F3"/>
    <mergeCell ref="E4:F4"/>
    <mergeCell ref="A6:F6"/>
    <mergeCell ref="A7:B7"/>
    <mergeCell ref="A18:B18"/>
  </mergeCells>
  <pageMargins left="0.3" right="0.4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3" sqref="E3:F3"/>
    </sheetView>
  </sheetViews>
  <sheetFormatPr defaultRowHeight="15"/>
  <cols>
    <col min="1" max="1" width="3.7109375" bestFit="1" customWidth="1"/>
    <col min="2" max="2" width="25.85546875" bestFit="1" customWidth="1"/>
    <col min="3" max="3" width="16.140625" customWidth="1"/>
    <col min="4" max="4" width="16.5703125" customWidth="1"/>
    <col min="5" max="5" width="13.7109375" customWidth="1"/>
    <col min="6" max="6" width="18.28515625" customWidth="1"/>
  </cols>
  <sheetData>
    <row r="1" spans="1:6">
      <c r="A1" s="16"/>
      <c r="B1" s="16"/>
      <c r="C1" s="16"/>
      <c r="D1" s="16"/>
      <c r="E1" s="16"/>
      <c r="F1" s="17" t="s">
        <v>30</v>
      </c>
    </row>
    <row r="2" spans="1:6">
      <c r="A2" s="16"/>
      <c r="B2" s="16"/>
      <c r="C2" s="16"/>
      <c r="D2" s="16"/>
      <c r="E2" s="117" t="s">
        <v>0</v>
      </c>
      <c r="F2" s="117"/>
    </row>
    <row r="3" spans="1:6" ht="30" customHeight="1">
      <c r="A3" s="18"/>
      <c r="B3" s="16"/>
      <c r="C3" s="16"/>
      <c r="D3" s="16"/>
      <c r="E3" s="117" t="s">
        <v>128</v>
      </c>
      <c r="F3" s="117"/>
    </row>
    <row r="4" spans="1:6" ht="9.75" customHeight="1">
      <c r="A4" s="18"/>
      <c r="B4" s="16"/>
      <c r="C4" s="19"/>
      <c r="D4" s="19"/>
      <c r="E4" s="19"/>
      <c r="F4" s="19"/>
    </row>
    <row r="5" spans="1:6" ht="31.5" customHeight="1">
      <c r="A5" s="118" t="s">
        <v>27</v>
      </c>
      <c r="B5" s="118"/>
      <c r="C5" s="118"/>
      <c r="D5" s="118"/>
      <c r="E5" s="118"/>
      <c r="F5" s="118"/>
    </row>
    <row r="6" spans="1:6" ht="31.5" customHeight="1">
      <c r="A6" s="118" t="s">
        <v>2</v>
      </c>
      <c r="B6" s="118"/>
      <c r="C6" s="4" t="s">
        <v>3</v>
      </c>
      <c r="D6" s="20"/>
      <c r="E6" s="20"/>
      <c r="F6" s="20"/>
    </row>
    <row r="7" spans="1:6" ht="42.75">
      <c r="A7" s="8" t="s">
        <v>4</v>
      </c>
      <c r="B7" s="9" t="s">
        <v>5</v>
      </c>
      <c r="C7" s="10" t="s">
        <v>6</v>
      </c>
      <c r="D7" s="11" t="s">
        <v>7</v>
      </c>
      <c r="E7" s="11" t="s">
        <v>8</v>
      </c>
      <c r="F7" s="10" t="s">
        <v>9</v>
      </c>
    </row>
    <row r="8" spans="1:6">
      <c r="A8" s="8">
        <v>1</v>
      </c>
      <c r="B8" s="8">
        <v>2</v>
      </c>
      <c r="C8" s="8">
        <v>3</v>
      </c>
      <c r="D8" s="12">
        <v>4</v>
      </c>
      <c r="E8" s="12">
        <v>5</v>
      </c>
      <c r="F8" s="12">
        <v>6</v>
      </c>
    </row>
    <row r="9" spans="1:6">
      <c r="A9" s="8">
        <v>1</v>
      </c>
      <c r="B9" s="113" t="s">
        <v>10</v>
      </c>
      <c r="C9" s="45">
        <v>1</v>
      </c>
      <c r="D9" s="13">
        <v>180000</v>
      </c>
      <c r="E9" s="13"/>
      <c r="F9" s="14">
        <f>C9*D9</f>
        <v>180000</v>
      </c>
    </row>
    <row r="10" spans="1:6">
      <c r="A10" s="8">
        <v>2</v>
      </c>
      <c r="B10" s="8" t="s">
        <v>11</v>
      </c>
      <c r="C10" s="45">
        <v>0.5</v>
      </c>
      <c r="D10" s="13">
        <v>104000</v>
      </c>
      <c r="E10" s="13"/>
      <c r="F10" s="14">
        <f t="shared" ref="F10:F16" si="0">C10*D10</f>
        <v>52000</v>
      </c>
    </row>
    <row r="11" spans="1:6">
      <c r="A11" s="8">
        <v>3</v>
      </c>
      <c r="B11" s="8" t="s">
        <v>12</v>
      </c>
      <c r="C11" s="45">
        <v>1</v>
      </c>
      <c r="D11" s="13">
        <v>115000</v>
      </c>
      <c r="E11" s="13"/>
      <c r="F11" s="14">
        <f t="shared" si="0"/>
        <v>115000</v>
      </c>
    </row>
    <row r="12" spans="1:6">
      <c r="A12" s="8">
        <v>4</v>
      </c>
      <c r="B12" s="8" t="s">
        <v>13</v>
      </c>
      <c r="C12" s="45">
        <v>1</v>
      </c>
      <c r="D12" s="13">
        <v>104000</v>
      </c>
      <c r="E12" s="13"/>
      <c r="F12" s="14">
        <f t="shared" si="0"/>
        <v>104000</v>
      </c>
    </row>
    <row r="13" spans="1:6">
      <c r="A13" s="8">
        <v>5</v>
      </c>
      <c r="B13" s="8" t="s">
        <v>14</v>
      </c>
      <c r="C13" s="45">
        <v>0.5</v>
      </c>
      <c r="D13" s="13">
        <v>104000</v>
      </c>
      <c r="E13" s="13"/>
      <c r="F13" s="14">
        <f t="shared" si="0"/>
        <v>52000</v>
      </c>
    </row>
    <row r="14" spans="1:6">
      <c r="A14" s="8">
        <v>6</v>
      </c>
      <c r="B14" s="8" t="s">
        <v>15</v>
      </c>
      <c r="C14" s="45">
        <v>1</v>
      </c>
      <c r="D14" s="13">
        <v>104000</v>
      </c>
      <c r="E14" s="13"/>
      <c r="F14" s="14">
        <f t="shared" si="0"/>
        <v>104000</v>
      </c>
    </row>
    <row r="15" spans="1:6">
      <c r="A15" s="8">
        <v>7</v>
      </c>
      <c r="B15" s="8" t="s">
        <v>16</v>
      </c>
      <c r="C15" s="50">
        <v>1</v>
      </c>
      <c r="D15" s="13">
        <v>104000</v>
      </c>
      <c r="E15" s="15"/>
      <c r="F15" s="14">
        <f t="shared" si="0"/>
        <v>104000</v>
      </c>
    </row>
    <row r="16" spans="1:6">
      <c r="A16" s="8">
        <v>8</v>
      </c>
      <c r="B16" s="8" t="s">
        <v>17</v>
      </c>
      <c r="C16" s="50">
        <v>0.25</v>
      </c>
      <c r="D16" s="13">
        <v>104000</v>
      </c>
      <c r="E16" s="15"/>
      <c r="F16" s="14">
        <f t="shared" si="0"/>
        <v>26000</v>
      </c>
    </row>
    <row r="17" spans="1:6">
      <c r="A17" s="119" t="s">
        <v>18</v>
      </c>
      <c r="B17" s="120"/>
      <c r="C17" s="51">
        <f>SUM(C9:C16)</f>
        <v>6.25</v>
      </c>
      <c r="D17" s="1">
        <f>SUM(D9:D16)</f>
        <v>919000</v>
      </c>
      <c r="E17" s="1">
        <v>0</v>
      </c>
      <c r="F17" s="1">
        <f>SUM(F9:F16)</f>
        <v>737000</v>
      </c>
    </row>
    <row r="18" spans="1:6">
      <c r="A18" s="21"/>
      <c r="B18" s="21"/>
      <c r="C18" s="3"/>
      <c r="D18" s="3"/>
      <c r="E18" s="3"/>
      <c r="F18" s="3"/>
    </row>
    <row r="19" spans="1:6">
      <c r="A19" s="115" t="s">
        <v>64</v>
      </c>
      <c r="B19" s="116"/>
      <c r="C19" s="116"/>
      <c r="D19" s="116"/>
      <c r="E19" s="116"/>
      <c r="F19" s="116"/>
    </row>
    <row r="22" spans="1:6">
      <c r="B22">
        <f>F17*12</f>
        <v>8844000</v>
      </c>
    </row>
  </sheetData>
  <mergeCells count="6">
    <mergeCell ref="A19:F19"/>
    <mergeCell ref="E2:F2"/>
    <mergeCell ref="E3:F3"/>
    <mergeCell ref="A5:F5"/>
    <mergeCell ref="A6:B6"/>
    <mergeCell ref="A17:B17"/>
  </mergeCells>
  <pageMargins left="0.56000000000000005" right="0.28999999999999998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3" sqref="E3:F3"/>
    </sheetView>
  </sheetViews>
  <sheetFormatPr defaultRowHeight="15"/>
  <cols>
    <col min="1" max="1" width="6.140625" customWidth="1"/>
    <col min="2" max="2" width="25.85546875" bestFit="1" customWidth="1"/>
    <col min="3" max="3" width="11.5703125" customWidth="1"/>
    <col min="4" max="4" width="15.28515625" customWidth="1"/>
    <col min="5" max="5" width="12.28515625" customWidth="1"/>
    <col min="6" max="6" width="18" customWidth="1"/>
  </cols>
  <sheetData>
    <row r="1" spans="1:6">
      <c r="A1" s="16"/>
      <c r="B1" s="16"/>
      <c r="C1" s="16"/>
      <c r="D1" s="16"/>
      <c r="E1" s="16"/>
      <c r="F1" s="17" t="s">
        <v>24</v>
      </c>
    </row>
    <row r="2" spans="1:6">
      <c r="A2" s="16"/>
      <c r="B2" s="16"/>
      <c r="C2" s="16"/>
      <c r="D2" s="16"/>
      <c r="E2" s="117" t="s">
        <v>0</v>
      </c>
      <c r="F2" s="117"/>
    </row>
    <row r="3" spans="1:6" ht="46.5" customHeight="1">
      <c r="A3" s="18"/>
      <c r="B3" s="16"/>
      <c r="C3" s="16"/>
      <c r="D3" s="16"/>
      <c r="E3" s="117" t="s">
        <v>131</v>
      </c>
      <c r="F3" s="117"/>
    </row>
    <row r="4" spans="1:6">
      <c r="A4" s="18"/>
      <c r="B4" s="16"/>
      <c r="C4" s="19"/>
      <c r="D4" s="19"/>
      <c r="E4" s="19"/>
      <c r="F4" s="19"/>
    </row>
    <row r="5" spans="1:6" ht="30.75" customHeight="1">
      <c r="A5" s="118" t="s">
        <v>29</v>
      </c>
      <c r="B5" s="118"/>
      <c r="C5" s="118"/>
      <c r="D5" s="118"/>
      <c r="E5" s="118"/>
      <c r="F5" s="118"/>
    </row>
    <row r="6" spans="1:6" ht="32.25" customHeight="1">
      <c r="A6" s="118" t="s">
        <v>2</v>
      </c>
      <c r="B6" s="118"/>
      <c r="C6" s="4" t="s">
        <v>3</v>
      </c>
      <c r="D6" s="20"/>
      <c r="E6" s="20"/>
      <c r="F6" s="20"/>
    </row>
    <row r="7" spans="1:6" ht="57">
      <c r="A7" s="8" t="s">
        <v>4</v>
      </c>
      <c r="B7" s="9" t="s">
        <v>5</v>
      </c>
      <c r="C7" s="10" t="s">
        <v>6</v>
      </c>
      <c r="D7" s="11" t="s">
        <v>7</v>
      </c>
      <c r="E7" s="11" t="s">
        <v>8</v>
      </c>
      <c r="F7" s="10" t="s">
        <v>9</v>
      </c>
    </row>
    <row r="8" spans="1:6">
      <c r="A8" s="8">
        <v>1</v>
      </c>
      <c r="B8" s="8">
        <v>2</v>
      </c>
      <c r="C8" s="8">
        <v>3</v>
      </c>
      <c r="D8" s="12">
        <v>4</v>
      </c>
      <c r="E8" s="12">
        <v>5</v>
      </c>
      <c r="F8" s="12">
        <v>6</v>
      </c>
    </row>
    <row r="9" spans="1:6">
      <c r="A9" s="8">
        <v>1</v>
      </c>
      <c r="B9" s="113" t="s">
        <v>10</v>
      </c>
      <c r="C9" s="45">
        <v>1</v>
      </c>
      <c r="D9" s="13">
        <v>180000</v>
      </c>
      <c r="E9" s="13"/>
      <c r="F9" s="14">
        <f>C9*D9</f>
        <v>180000</v>
      </c>
    </row>
    <row r="10" spans="1:6">
      <c r="A10" s="8">
        <v>2</v>
      </c>
      <c r="B10" s="8" t="s">
        <v>11</v>
      </c>
      <c r="C10" s="45">
        <v>0.5</v>
      </c>
      <c r="D10" s="13">
        <v>104000</v>
      </c>
      <c r="E10" s="13"/>
      <c r="F10" s="14">
        <f t="shared" ref="F10:F16" si="0">C10*D10</f>
        <v>52000</v>
      </c>
    </row>
    <row r="11" spans="1:6">
      <c r="A11" s="8">
        <v>3</v>
      </c>
      <c r="B11" s="8" t="s">
        <v>12</v>
      </c>
      <c r="C11" s="45">
        <v>1</v>
      </c>
      <c r="D11" s="13">
        <v>115000</v>
      </c>
      <c r="E11" s="13"/>
      <c r="F11" s="14">
        <f t="shared" si="0"/>
        <v>115000</v>
      </c>
    </row>
    <row r="12" spans="1:6">
      <c r="A12" s="8">
        <v>4</v>
      </c>
      <c r="B12" s="8" t="s">
        <v>13</v>
      </c>
      <c r="C12" s="45">
        <v>1</v>
      </c>
      <c r="D12" s="13">
        <v>104000</v>
      </c>
      <c r="E12" s="13"/>
      <c r="F12" s="14">
        <f t="shared" si="0"/>
        <v>104000</v>
      </c>
    </row>
    <row r="13" spans="1:6">
      <c r="A13" s="8">
        <v>5</v>
      </c>
      <c r="B13" s="8" t="s">
        <v>14</v>
      </c>
      <c r="C13" s="45">
        <v>0.5</v>
      </c>
      <c r="D13" s="13">
        <v>104000</v>
      </c>
      <c r="E13" s="13"/>
      <c r="F13" s="14">
        <f t="shared" si="0"/>
        <v>52000</v>
      </c>
    </row>
    <row r="14" spans="1:6">
      <c r="A14" s="8">
        <v>6</v>
      </c>
      <c r="B14" s="8" t="s">
        <v>15</v>
      </c>
      <c r="C14" s="45">
        <v>1</v>
      </c>
      <c r="D14" s="13">
        <v>104000</v>
      </c>
      <c r="E14" s="13"/>
      <c r="F14" s="14">
        <f t="shared" si="0"/>
        <v>104000</v>
      </c>
    </row>
    <row r="15" spans="1:6">
      <c r="A15" s="8">
        <v>7</v>
      </c>
      <c r="B15" s="8" t="s">
        <v>16</v>
      </c>
      <c r="C15" s="50">
        <v>1</v>
      </c>
      <c r="D15" s="13">
        <v>104000</v>
      </c>
      <c r="E15" s="15"/>
      <c r="F15" s="14">
        <f t="shared" si="0"/>
        <v>104000</v>
      </c>
    </row>
    <row r="16" spans="1:6">
      <c r="A16" s="8">
        <v>8</v>
      </c>
      <c r="B16" s="8" t="s">
        <v>17</v>
      </c>
      <c r="C16" s="50">
        <v>0.25</v>
      </c>
      <c r="D16" s="13">
        <v>104000</v>
      </c>
      <c r="E16" s="15"/>
      <c r="F16" s="14">
        <f t="shared" si="0"/>
        <v>26000</v>
      </c>
    </row>
    <row r="17" spans="1:6">
      <c r="A17" s="119" t="s">
        <v>18</v>
      </c>
      <c r="B17" s="120"/>
      <c r="C17" s="51">
        <f>SUM(C9:C16)</f>
        <v>6.25</v>
      </c>
      <c r="D17" s="1">
        <f>SUM(D9:D16)</f>
        <v>919000</v>
      </c>
      <c r="E17" s="1">
        <v>0</v>
      </c>
      <c r="F17" s="1">
        <f>SUM(F9:F16)</f>
        <v>737000</v>
      </c>
    </row>
    <row r="18" spans="1:6">
      <c r="A18" s="21"/>
      <c r="B18" s="21"/>
      <c r="C18" s="3"/>
      <c r="D18" s="3"/>
      <c r="E18" s="3"/>
      <c r="F18" s="3"/>
    </row>
    <row r="19" spans="1:6">
      <c r="A19" s="115" t="s">
        <v>63</v>
      </c>
      <c r="B19" s="116"/>
      <c r="C19" s="116"/>
      <c r="D19" s="116"/>
      <c r="E19" s="116"/>
      <c r="F19" s="116"/>
    </row>
    <row r="22" spans="1:6">
      <c r="B22">
        <f>F17*12</f>
        <v>8844000</v>
      </c>
    </row>
  </sheetData>
  <mergeCells count="6">
    <mergeCell ref="A19:F19"/>
    <mergeCell ref="E2:F2"/>
    <mergeCell ref="E3:F3"/>
    <mergeCell ref="A5:F5"/>
    <mergeCell ref="A6:B6"/>
    <mergeCell ref="A17:B17"/>
  </mergeCells>
  <pageMargins left="0.44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G26" sqref="G26"/>
    </sheetView>
  </sheetViews>
  <sheetFormatPr defaultRowHeight="15"/>
  <cols>
    <col min="1" max="1" width="3.85546875" bestFit="1" customWidth="1"/>
    <col min="2" max="2" width="25.85546875" bestFit="1" customWidth="1"/>
    <col min="3" max="3" width="12.140625" customWidth="1"/>
    <col min="4" max="4" width="15.42578125" customWidth="1"/>
    <col min="5" max="5" width="11.28515625" customWidth="1"/>
    <col min="6" max="6" width="19.140625" customWidth="1"/>
  </cols>
  <sheetData>
    <row r="1" spans="1:6">
      <c r="A1" s="16"/>
      <c r="B1" s="16"/>
      <c r="C1" s="16"/>
      <c r="D1" s="16"/>
      <c r="E1" s="16"/>
      <c r="F1" s="17" t="s">
        <v>26</v>
      </c>
    </row>
    <row r="2" spans="1:6" ht="14.25" customHeight="1">
      <c r="A2" s="16"/>
      <c r="B2" s="16"/>
      <c r="C2" s="16"/>
      <c r="D2" s="16"/>
      <c r="E2" s="117" t="s">
        <v>0</v>
      </c>
      <c r="F2" s="117"/>
    </row>
    <row r="3" spans="1:6" ht="41.25" customHeight="1">
      <c r="A3" s="18"/>
      <c r="B3" s="16"/>
      <c r="C3" s="16"/>
      <c r="D3" s="16"/>
      <c r="E3" s="117" t="s">
        <v>131</v>
      </c>
      <c r="F3" s="117"/>
    </row>
    <row r="4" spans="1:6" ht="9.75" customHeight="1">
      <c r="A4" s="18"/>
      <c r="B4" s="16"/>
      <c r="C4" s="19"/>
      <c r="D4" s="19"/>
      <c r="E4" s="19"/>
      <c r="F4" s="19"/>
    </row>
    <row r="5" spans="1:6" ht="32.25" customHeight="1">
      <c r="A5" s="118" t="s">
        <v>31</v>
      </c>
      <c r="B5" s="118"/>
      <c r="C5" s="118"/>
      <c r="D5" s="118"/>
      <c r="E5" s="118"/>
      <c r="F5" s="118"/>
    </row>
    <row r="6" spans="1:6" ht="33" customHeight="1">
      <c r="A6" s="118" t="s">
        <v>2</v>
      </c>
      <c r="B6" s="118"/>
      <c r="C6" s="4" t="s">
        <v>3</v>
      </c>
      <c r="D6" s="20"/>
      <c r="E6" s="20"/>
      <c r="F6" s="20"/>
    </row>
    <row r="7" spans="1:6" ht="57">
      <c r="A7" s="8" t="s">
        <v>4</v>
      </c>
      <c r="B7" s="9" t="s">
        <v>5</v>
      </c>
      <c r="C7" s="10" t="s">
        <v>6</v>
      </c>
      <c r="D7" s="11" t="s">
        <v>7</v>
      </c>
      <c r="E7" s="11" t="s">
        <v>8</v>
      </c>
      <c r="F7" s="10" t="s">
        <v>9</v>
      </c>
    </row>
    <row r="8" spans="1:6">
      <c r="A8" s="8">
        <v>1</v>
      </c>
      <c r="B8" s="8">
        <v>2</v>
      </c>
      <c r="C8" s="8">
        <v>3</v>
      </c>
      <c r="D8" s="12">
        <v>4</v>
      </c>
      <c r="E8" s="12">
        <v>5</v>
      </c>
      <c r="F8" s="12">
        <v>6</v>
      </c>
    </row>
    <row r="9" spans="1:6">
      <c r="A9" s="8">
        <v>1</v>
      </c>
      <c r="B9" s="8" t="s">
        <v>10</v>
      </c>
      <c r="C9" s="45">
        <v>1</v>
      </c>
      <c r="D9" s="13">
        <v>125000</v>
      </c>
      <c r="E9" s="13"/>
      <c r="F9" s="14">
        <f>C9*D9</f>
        <v>125000</v>
      </c>
    </row>
    <row r="10" spans="1:6">
      <c r="A10" s="8">
        <v>2</v>
      </c>
      <c r="B10" s="8" t="s">
        <v>11</v>
      </c>
      <c r="C10" s="45">
        <v>0.5</v>
      </c>
      <c r="D10" s="13">
        <v>104000</v>
      </c>
      <c r="E10" s="13"/>
      <c r="F10" s="14">
        <f t="shared" ref="F10:F16" si="0">C10*D10</f>
        <v>52000</v>
      </c>
    </row>
    <row r="11" spans="1:6">
      <c r="A11" s="8">
        <v>3</v>
      </c>
      <c r="B11" s="8" t="s">
        <v>12</v>
      </c>
      <c r="C11" s="45">
        <v>1</v>
      </c>
      <c r="D11" s="13">
        <v>115000</v>
      </c>
      <c r="E11" s="13"/>
      <c r="F11" s="14">
        <f t="shared" si="0"/>
        <v>115000</v>
      </c>
    </row>
    <row r="12" spans="1:6">
      <c r="A12" s="8">
        <v>4</v>
      </c>
      <c r="B12" s="8" t="s">
        <v>13</v>
      </c>
      <c r="C12" s="45">
        <v>1</v>
      </c>
      <c r="D12" s="13">
        <v>104000</v>
      </c>
      <c r="E12" s="13"/>
      <c r="F12" s="14">
        <f t="shared" si="0"/>
        <v>104000</v>
      </c>
    </row>
    <row r="13" spans="1:6">
      <c r="A13" s="8">
        <v>5</v>
      </c>
      <c r="B13" s="8" t="s">
        <v>14</v>
      </c>
      <c r="C13" s="45">
        <v>0.5</v>
      </c>
      <c r="D13" s="13">
        <v>104000</v>
      </c>
      <c r="E13" s="13"/>
      <c r="F13" s="14">
        <f t="shared" si="0"/>
        <v>52000</v>
      </c>
    </row>
    <row r="14" spans="1:6">
      <c r="A14" s="8">
        <v>6</v>
      </c>
      <c r="B14" s="8" t="s">
        <v>15</v>
      </c>
      <c r="C14" s="45">
        <v>1</v>
      </c>
      <c r="D14" s="13">
        <v>104000</v>
      </c>
      <c r="E14" s="13"/>
      <c r="F14" s="14">
        <f t="shared" si="0"/>
        <v>104000</v>
      </c>
    </row>
    <row r="15" spans="1:6">
      <c r="A15" s="8">
        <v>7</v>
      </c>
      <c r="B15" s="8" t="s">
        <v>16</v>
      </c>
      <c r="C15" s="50">
        <v>1</v>
      </c>
      <c r="D15" s="13">
        <v>104000</v>
      </c>
      <c r="E15" s="15"/>
      <c r="F15" s="14">
        <f t="shared" si="0"/>
        <v>104000</v>
      </c>
    </row>
    <row r="16" spans="1:6">
      <c r="A16" s="8">
        <v>8</v>
      </c>
      <c r="B16" s="8" t="s">
        <v>17</v>
      </c>
      <c r="C16" s="50">
        <v>0.25</v>
      </c>
      <c r="D16" s="13">
        <v>104000</v>
      </c>
      <c r="E16" s="15"/>
      <c r="F16" s="14">
        <f t="shared" si="0"/>
        <v>26000</v>
      </c>
    </row>
    <row r="17" spans="1:6">
      <c r="A17" s="119" t="s">
        <v>18</v>
      </c>
      <c r="B17" s="120"/>
      <c r="C17" s="51">
        <f>SUM(C9:C16)</f>
        <v>6.25</v>
      </c>
      <c r="D17" s="1">
        <f>SUM(D9:D16)</f>
        <v>864000</v>
      </c>
      <c r="E17" s="1">
        <v>0</v>
      </c>
      <c r="F17" s="1">
        <f>SUM(F9:F16)</f>
        <v>682000</v>
      </c>
    </row>
    <row r="18" spans="1:6">
      <c r="A18" s="21"/>
      <c r="B18" s="21"/>
      <c r="C18" s="3"/>
      <c r="D18" s="3"/>
      <c r="E18" s="3"/>
      <c r="F18" s="3"/>
    </row>
    <row r="19" spans="1:6">
      <c r="A19" s="115" t="s">
        <v>58</v>
      </c>
      <c r="B19" s="116"/>
      <c r="C19" s="116"/>
      <c r="D19" s="116"/>
      <c r="E19" s="116"/>
      <c r="F19" s="116"/>
    </row>
    <row r="21" spans="1:6">
      <c r="B21">
        <f>F17*12</f>
        <v>8184000</v>
      </c>
    </row>
  </sheetData>
  <mergeCells count="6">
    <mergeCell ref="A19:F19"/>
    <mergeCell ref="E2:F2"/>
    <mergeCell ref="E3:F3"/>
    <mergeCell ref="A5:F5"/>
    <mergeCell ref="A6:B6"/>
    <mergeCell ref="A17:B1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J12" sqref="J12"/>
    </sheetView>
  </sheetViews>
  <sheetFormatPr defaultRowHeight="15"/>
  <cols>
    <col min="1" max="1" width="3.85546875" bestFit="1" customWidth="1"/>
    <col min="2" max="2" width="25.85546875" bestFit="1" customWidth="1"/>
    <col min="3" max="3" width="13.28515625" customWidth="1"/>
    <col min="4" max="4" width="16.28515625" customWidth="1"/>
    <col min="5" max="5" width="10" customWidth="1"/>
    <col min="6" max="6" width="22.42578125" customWidth="1"/>
  </cols>
  <sheetData>
    <row r="1" spans="1:6">
      <c r="A1" s="16"/>
      <c r="B1" s="16"/>
      <c r="C1" s="16"/>
      <c r="D1" s="16"/>
      <c r="E1" s="16"/>
      <c r="F1" s="17" t="s">
        <v>28</v>
      </c>
    </row>
    <row r="2" spans="1:6">
      <c r="A2" s="16"/>
      <c r="B2" s="16"/>
      <c r="C2" s="16"/>
      <c r="D2" s="16"/>
      <c r="E2" s="117" t="s">
        <v>0</v>
      </c>
      <c r="F2" s="117"/>
    </row>
    <row r="3" spans="1:6" ht="30.75" customHeight="1">
      <c r="A3" s="18"/>
      <c r="B3" s="16"/>
      <c r="C3" s="16"/>
      <c r="D3" s="16"/>
      <c r="E3" s="117" t="s">
        <v>130</v>
      </c>
      <c r="F3" s="117"/>
    </row>
    <row r="4" spans="1:6" ht="9.75" customHeight="1">
      <c r="A4" s="18"/>
      <c r="B4" s="16"/>
      <c r="C4" s="19"/>
      <c r="D4" s="19"/>
      <c r="E4" s="19"/>
      <c r="F4" s="19"/>
    </row>
    <row r="5" spans="1:6" ht="32.25" customHeight="1">
      <c r="A5" s="118" t="s">
        <v>32</v>
      </c>
      <c r="B5" s="118"/>
      <c r="C5" s="118"/>
      <c r="D5" s="118"/>
      <c r="E5" s="118"/>
      <c r="F5" s="118"/>
    </row>
    <row r="6" spans="1:6" ht="31.5" customHeight="1">
      <c r="A6" s="118" t="s">
        <v>2</v>
      </c>
      <c r="B6" s="118"/>
      <c r="C6" s="4" t="s">
        <v>33</v>
      </c>
      <c r="D6" s="20"/>
      <c r="E6" s="20"/>
      <c r="F6" s="20"/>
    </row>
    <row r="7" spans="1:6" ht="42.75">
      <c r="A7" s="8" t="s">
        <v>4</v>
      </c>
      <c r="B7" s="9" t="s">
        <v>5</v>
      </c>
      <c r="C7" s="10" t="s">
        <v>6</v>
      </c>
      <c r="D7" s="11" t="s">
        <v>7</v>
      </c>
      <c r="E7" s="11" t="s">
        <v>8</v>
      </c>
      <c r="F7" s="10" t="s">
        <v>9</v>
      </c>
    </row>
    <row r="8" spans="1:6">
      <c r="A8" s="8">
        <v>1</v>
      </c>
      <c r="B8" s="8">
        <v>2</v>
      </c>
      <c r="C8" s="8">
        <v>3</v>
      </c>
      <c r="D8" s="12">
        <v>4</v>
      </c>
      <c r="E8" s="12">
        <v>5</v>
      </c>
      <c r="F8" s="12">
        <v>6</v>
      </c>
    </row>
    <row r="9" spans="1:6">
      <c r="A9" s="8">
        <v>1</v>
      </c>
      <c r="B9" s="8" t="s">
        <v>10</v>
      </c>
      <c r="C9" s="47">
        <v>1</v>
      </c>
      <c r="D9" s="15">
        <v>135000</v>
      </c>
      <c r="E9" s="13"/>
      <c r="F9" s="14">
        <f>C9*D9</f>
        <v>135000</v>
      </c>
    </row>
    <row r="10" spans="1:6">
      <c r="A10" s="8">
        <v>2</v>
      </c>
      <c r="B10" s="8" t="s">
        <v>11</v>
      </c>
      <c r="C10" s="47">
        <v>0.5</v>
      </c>
      <c r="D10" s="15">
        <v>104000</v>
      </c>
      <c r="E10" s="13"/>
      <c r="F10" s="14">
        <f t="shared" ref="F10:F16" si="0">C10*D10</f>
        <v>52000</v>
      </c>
    </row>
    <row r="11" spans="1:6">
      <c r="A11" s="8">
        <v>3</v>
      </c>
      <c r="B11" s="8" t="s">
        <v>12</v>
      </c>
      <c r="C11" s="47">
        <v>2</v>
      </c>
      <c r="D11" s="13">
        <v>115000</v>
      </c>
      <c r="E11" s="13"/>
      <c r="F11" s="14">
        <f t="shared" si="0"/>
        <v>230000</v>
      </c>
    </row>
    <row r="12" spans="1:6">
      <c r="A12" s="8">
        <v>4</v>
      </c>
      <c r="B12" s="8" t="s">
        <v>13</v>
      </c>
      <c r="C12" s="47">
        <v>2</v>
      </c>
      <c r="D12" s="15">
        <v>104000</v>
      </c>
      <c r="E12" s="13"/>
      <c r="F12" s="14">
        <f t="shared" si="0"/>
        <v>208000</v>
      </c>
    </row>
    <row r="13" spans="1:6">
      <c r="A13" s="8">
        <v>5</v>
      </c>
      <c r="B13" s="8" t="s">
        <v>14</v>
      </c>
      <c r="C13" s="47">
        <v>0.5</v>
      </c>
      <c r="D13" s="15">
        <v>104000</v>
      </c>
      <c r="E13" s="13"/>
      <c r="F13" s="14">
        <f t="shared" si="0"/>
        <v>52000</v>
      </c>
    </row>
    <row r="14" spans="1:6">
      <c r="A14" s="8">
        <v>6</v>
      </c>
      <c r="B14" s="8" t="s">
        <v>16</v>
      </c>
      <c r="C14" s="47">
        <v>1</v>
      </c>
      <c r="D14" s="15">
        <v>104000</v>
      </c>
      <c r="E14" s="13"/>
      <c r="F14" s="14">
        <f t="shared" si="0"/>
        <v>104000</v>
      </c>
    </row>
    <row r="15" spans="1:6">
      <c r="A15" s="8">
        <v>7</v>
      </c>
      <c r="B15" s="8" t="s">
        <v>15</v>
      </c>
      <c r="C15" s="47">
        <v>1</v>
      </c>
      <c r="D15" s="15">
        <v>104000</v>
      </c>
      <c r="E15" s="13"/>
      <c r="F15" s="14">
        <f t="shared" si="0"/>
        <v>104000</v>
      </c>
    </row>
    <row r="16" spans="1:6">
      <c r="A16" s="8">
        <v>8</v>
      </c>
      <c r="B16" s="8" t="s">
        <v>34</v>
      </c>
      <c r="C16" s="47">
        <v>0.5</v>
      </c>
      <c r="D16" s="15">
        <v>104000</v>
      </c>
      <c r="E16" s="13"/>
      <c r="F16" s="14">
        <f t="shared" si="0"/>
        <v>52000</v>
      </c>
    </row>
    <row r="17" spans="1:6">
      <c r="A17" s="119" t="s">
        <v>18</v>
      </c>
      <c r="B17" s="120"/>
      <c r="C17" s="49">
        <v>8</v>
      </c>
      <c r="D17" s="1">
        <f>SUM(D9:D16)</f>
        <v>874000</v>
      </c>
      <c r="E17" s="1">
        <v>0</v>
      </c>
      <c r="F17" s="1">
        <f>SUM(F9:F16)</f>
        <v>937000</v>
      </c>
    </row>
    <row r="18" spans="1:6">
      <c r="A18" s="18"/>
      <c r="B18" s="18"/>
      <c r="C18" s="18"/>
      <c r="D18" s="18"/>
      <c r="E18" s="18"/>
      <c r="F18" s="18"/>
    </row>
    <row r="19" spans="1:6">
      <c r="A19" s="115" t="s">
        <v>62</v>
      </c>
      <c r="B19" s="116"/>
      <c r="C19" s="116"/>
      <c r="D19" s="116"/>
      <c r="E19" s="116"/>
      <c r="F19" s="116"/>
    </row>
    <row r="21" spans="1:6">
      <c r="B21">
        <f>F17*12</f>
        <v>11244000</v>
      </c>
    </row>
  </sheetData>
  <mergeCells count="6">
    <mergeCell ref="A19:F19"/>
    <mergeCell ref="E2:F2"/>
    <mergeCell ref="E3:F3"/>
    <mergeCell ref="A5:F5"/>
    <mergeCell ref="A6:B6"/>
    <mergeCell ref="A17:B17"/>
  </mergeCells>
  <pageMargins left="0.7" right="0.24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E3" sqref="E3:F3"/>
    </sheetView>
  </sheetViews>
  <sheetFormatPr defaultRowHeight="15"/>
  <cols>
    <col min="1" max="1" width="3.85546875" bestFit="1" customWidth="1"/>
    <col min="2" max="2" width="25.85546875" bestFit="1" customWidth="1"/>
    <col min="3" max="3" width="11" customWidth="1"/>
    <col min="4" max="4" width="15.85546875" customWidth="1"/>
    <col min="5" max="5" width="9.28515625" bestFit="1" customWidth="1"/>
    <col min="6" max="6" width="22.7109375" customWidth="1"/>
  </cols>
  <sheetData>
    <row r="1" spans="1:6">
      <c r="A1" s="16"/>
      <c r="B1" s="16"/>
      <c r="C1" s="16"/>
      <c r="D1" s="16"/>
      <c r="E1" s="16"/>
      <c r="F1" s="17" t="s">
        <v>76</v>
      </c>
    </row>
    <row r="2" spans="1:6">
      <c r="A2" s="16"/>
      <c r="B2" s="16"/>
      <c r="C2" s="16"/>
      <c r="D2" s="16"/>
      <c r="E2" s="117" t="s">
        <v>0</v>
      </c>
      <c r="F2" s="117"/>
    </row>
    <row r="3" spans="1:6" ht="29.25" customHeight="1">
      <c r="A3" s="18"/>
      <c r="B3" s="16"/>
      <c r="C3" s="16"/>
      <c r="D3" s="16"/>
      <c r="E3" s="117" t="s">
        <v>130</v>
      </c>
      <c r="F3" s="117"/>
    </row>
    <row r="4" spans="1:6" ht="4.5" customHeight="1">
      <c r="A4" s="18"/>
      <c r="B4" s="16"/>
      <c r="C4" s="19"/>
      <c r="D4" s="19"/>
      <c r="E4" s="19"/>
      <c r="F4" s="19"/>
    </row>
    <row r="5" spans="1:6" ht="31.5" customHeight="1">
      <c r="A5" s="118" t="s">
        <v>35</v>
      </c>
      <c r="B5" s="118"/>
      <c r="C5" s="118"/>
      <c r="D5" s="118"/>
      <c r="E5" s="118"/>
      <c r="F5" s="118"/>
    </row>
    <row r="6" spans="1:6" ht="33.75" customHeight="1">
      <c r="A6" s="118" t="s">
        <v>2</v>
      </c>
      <c r="B6" s="118"/>
      <c r="C6" s="20" t="s">
        <v>36</v>
      </c>
      <c r="D6" s="20"/>
      <c r="E6" s="20"/>
      <c r="F6" s="20"/>
    </row>
    <row r="7" spans="1:6" ht="42.75">
      <c r="A7" s="8" t="s">
        <v>4</v>
      </c>
      <c r="B7" s="9" t="s">
        <v>5</v>
      </c>
      <c r="C7" s="10" t="s">
        <v>6</v>
      </c>
      <c r="D7" s="11" t="s">
        <v>7</v>
      </c>
      <c r="E7" s="11" t="s">
        <v>8</v>
      </c>
      <c r="F7" s="10" t="s">
        <v>9</v>
      </c>
    </row>
    <row r="8" spans="1:6">
      <c r="A8" s="8">
        <v>1</v>
      </c>
      <c r="B8" s="8">
        <v>2</v>
      </c>
      <c r="C8" s="8">
        <v>3</v>
      </c>
      <c r="D8" s="12">
        <v>4</v>
      </c>
      <c r="E8" s="12">
        <v>5</v>
      </c>
      <c r="F8" s="12">
        <v>6</v>
      </c>
    </row>
    <row r="9" spans="1:6">
      <c r="A9" s="8">
        <v>1</v>
      </c>
      <c r="B9" s="8" t="s">
        <v>10</v>
      </c>
      <c r="C9" s="47">
        <v>1</v>
      </c>
      <c r="D9" s="15">
        <v>135000</v>
      </c>
      <c r="E9" s="13"/>
      <c r="F9" s="14">
        <f>C9*D9</f>
        <v>135000</v>
      </c>
    </row>
    <row r="10" spans="1:6">
      <c r="A10" s="8">
        <v>2</v>
      </c>
      <c r="B10" s="8" t="s">
        <v>11</v>
      </c>
      <c r="C10" s="47">
        <v>0.5</v>
      </c>
      <c r="D10" s="15">
        <v>104000</v>
      </c>
      <c r="E10" s="13"/>
      <c r="F10" s="14">
        <f t="shared" ref="F10:F16" si="0">C10*D10</f>
        <v>52000</v>
      </c>
    </row>
    <row r="11" spans="1:6">
      <c r="A11" s="8">
        <v>3</v>
      </c>
      <c r="B11" s="8" t="s">
        <v>12</v>
      </c>
      <c r="C11" s="47">
        <v>2</v>
      </c>
      <c r="D11" s="13">
        <v>115000</v>
      </c>
      <c r="E11" s="13"/>
      <c r="F11" s="14">
        <f t="shared" si="0"/>
        <v>230000</v>
      </c>
    </row>
    <row r="12" spans="1:6">
      <c r="A12" s="8">
        <v>4</v>
      </c>
      <c r="B12" s="8" t="s">
        <v>13</v>
      </c>
      <c r="C12" s="47">
        <v>2</v>
      </c>
      <c r="D12" s="15">
        <v>104000</v>
      </c>
      <c r="E12" s="13"/>
      <c r="F12" s="14">
        <f t="shared" si="0"/>
        <v>208000</v>
      </c>
    </row>
    <row r="13" spans="1:6">
      <c r="A13" s="8">
        <v>5</v>
      </c>
      <c r="B13" s="8" t="s">
        <v>14</v>
      </c>
      <c r="C13" s="47">
        <v>0.5</v>
      </c>
      <c r="D13" s="15">
        <v>104000</v>
      </c>
      <c r="E13" s="13"/>
      <c r="F13" s="14">
        <f t="shared" si="0"/>
        <v>52000</v>
      </c>
    </row>
    <row r="14" spans="1:6">
      <c r="A14" s="8">
        <v>6</v>
      </c>
      <c r="B14" s="8" t="s">
        <v>16</v>
      </c>
      <c r="C14" s="47">
        <v>1</v>
      </c>
      <c r="D14" s="15">
        <v>104000</v>
      </c>
      <c r="E14" s="13"/>
      <c r="F14" s="14">
        <f t="shared" si="0"/>
        <v>104000</v>
      </c>
    </row>
    <row r="15" spans="1:6">
      <c r="A15" s="8">
        <v>7</v>
      </c>
      <c r="B15" s="8" t="s">
        <v>15</v>
      </c>
      <c r="C15" s="47">
        <v>1</v>
      </c>
      <c r="D15" s="15">
        <v>104000</v>
      </c>
      <c r="E15" s="13"/>
      <c r="F15" s="14">
        <f t="shared" si="0"/>
        <v>104000</v>
      </c>
    </row>
    <row r="16" spans="1:6">
      <c r="A16" s="8">
        <v>8</v>
      </c>
      <c r="B16" s="8" t="s">
        <v>34</v>
      </c>
      <c r="C16" s="47">
        <v>0.5</v>
      </c>
      <c r="D16" s="15">
        <v>104000</v>
      </c>
      <c r="E16" s="13"/>
      <c r="F16" s="14">
        <f t="shared" si="0"/>
        <v>52000</v>
      </c>
    </row>
    <row r="17" spans="1:6">
      <c r="A17" s="119" t="s">
        <v>18</v>
      </c>
      <c r="B17" s="120"/>
      <c r="C17" s="49">
        <f>SUM(C9:C16)</f>
        <v>8.5</v>
      </c>
      <c r="D17" s="1">
        <f>SUM(D9:D16)</f>
        <v>874000</v>
      </c>
      <c r="E17" s="25" t="s">
        <v>37</v>
      </c>
      <c r="F17" s="1">
        <f>SUM(F9:F16)</f>
        <v>937000</v>
      </c>
    </row>
    <row r="18" spans="1:6">
      <c r="A18" s="18"/>
      <c r="B18" s="18"/>
      <c r="C18" s="18"/>
      <c r="D18" s="18"/>
      <c r="E18" s="18"/>
      <c r="F18" s="18"/>
    </row>
    <row r="19" spans="1:6">
      <c r="A19" s="115" t="s">
        <v>61</v>
      </c>
      <c r="B19" s="116"/>
      <c r="C19" s="116"/>
      <c r="D19" s="116"/>
      <c r="E19" s="116"/>
      <c r="F19" s="116"/>
    </row>
    <row r="21" spans="1:6">
      <c r="B21">
        <f>F17*12</f>
        <v>11244000</v>
      </c>
    </row>
  </sheetData>
  <mergeCells count="6">
    <mergeCell ref="A17:B17"/>
    <mergeCell ref="A19:F19"/>
    <mergeCell ref="E2:F2"/>
    <mergeCell ref="E3:F3"/>
    <mergeCell ref="A5:F5"/>
    <mergeCell ref="A6:B6"/>
  </mergeCells>
  <pageMargins left="0.45" right="0.56000000000000005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E3" sqref="E3:F3"/>
    </sheetView>
  </sheetViews>
  <sheetFormatPr defaultRowHeight="15"/>
  <cols>
    <col min="1" max="1" width="3.85546875" bestFit="1" customWidth="1"/>
    <col min="2" max="2" width="25.85546875" bestFit="1" customWidth="1"/>
    <col min="3" max="3" width="12" customWidth="1"/>
    <col min="4" max="4" width="15.42578125" customWidth="1"/>
    <col min="5" max="5" width="11.140625" customWidth="1"/>
    <col min="6" max="6" width="21.42578125" customWidth="1"/>
  </cols>
  <sheetData>
    <row r="1" spans="1:6">
      <c r="A1" s="16"/>
      <c r="B1" s="16"/>
      <c r="C1" s="16"/>
      <c r="D1" s="16"/>
      <c r="E1" s="16"/>
      <c r="F1" s="17" t="s">
        <v>77</v>
      </c>
    </row>
    <row r="2" spans="1:6">
      <c r="A2" s="16"/>
      <c r="B2" s="16"/>
      <c r="C2" s="16"/>
      <c r="D2" s="16"/>
      <c r="E2" s="117" t="s">
        <v>0</v>
      </c>
      <c r="F2" s="117"/>
    </row>
    <row r="3" spans="1:6" ht="31.5" customHeight="1">
      <c r="A3" s="18"/>
      <c r="B3" s="16"/>
      <c r="C3" s="16"/>
      <c r="D3" s="16"/>
      <c r="E3" s="117" t="s">
        <v>130</v>
      </c>
      <c r="F3" s="117"/>
    </row>
    <row r="4" spans="1:6" ht="6.75" customHeight="1">
      <c r="A4" s="18"/>
      <c r="B4" s="16"/>
      <c r="C4" s="19"/>
      <c r="D4" s="19"/>
      <c r="E4" s="19"/>
      <c r="F4" s="19"/>
    </row>
    <row r="5" spans="1:6" ht="32.25" customHeight="1">
      <c r="A5" s="118" t="s">
        <v>39</v>
      </c>
      <c r="B5" s="118"/>
      <c r="C5" s="118"/>
      <c r="D5" s="118"/>
      <c r="E5" s="118"/>
      <c r="F5" s="118"/>
    </row>
    <row r="6" spans="1:6" ht="31.5" customHeight="1">
      <c r="A6" s="118" t="s">
        <v>2</v>
      </c>
      <c r="B6" s="118"/>
      <c r="C6" s="20" t="s">
        <v>36</v>
      </c>
      <c r="D6" s="20"/>
      <c r="E6" s="20"/>
      <c r="F6" s="20"/>
    </row>
    <row r="7" spans="1:6" ht="57">
      <c r="A7" s="8" t="s">
        <v>4</v>
      </c>
      <c r="B7" s="9" t="s">
        <v>5</v>
      </c>
      <c r="C7" s="10" t="s">
        <v>6</v>
      </c>
      <c r="D7" s="11" t="s">
        <v>7</v>
      </c>
      <c r="E7" s="11" t="s">
        <v>8</v>
      </c>
      <c r="F7" s="10" t="s">
        <v>9</v>
      </c>
    </row>
    <row r="8" spans="1:6">
      <c r="A8" s="8">
        <v>1</v>
      </c>
      <c r="B8" s="8">
        <v>2</v>
      </c>
      <c r="C8" s="8">
        <v>3</v>
      </c>
      <c r="D8" s="12">
        <v>4</v>
      </c>
      <c r="E8" s="12">
        <v>5</v>
      </c>
      <c r="F8" s="12">
        <v>6</v>
      </c>
    </row>
    <row r="9" spans="1:6">
      <c r="A9" s="8">
        <v>1</v>
      </c>
      <c r="B9" s="8" t="s">
        <v>10</v>
      </c>
      <c r="C9" s="47">
        <v>1</v>
      </c>
      <c r="D9" s="15">
        <v>135000</v>
      </c>
      <c r="E9" s="13"/>
      <c r="F9" s="14">
        <f>C9*D9</f>
        <v>135000</v>
      </c>
    </row>
    <row r="10" spans="1:6">
      <c r="A10" s="8">
        <v>2</v>
      </c>
      <c r="B10" s="8" t="s">
        <v>11</v>
      </c>
      <c r="C10" s="47">
        <v>0.5</v>
      </c>
      <c r="D10" s="15">
        <v>104000</v>
      </c>
      <c r="E10" s="13"/>
      <c r="F10" s="14">
        <f t="shared" ref="F10:F17" si="0">C10*D10</f>
        <v>52000</v>
      </c>
    </row>
    <row r="11" spans="1:6">
      <c r="A11" s="8">
        <v>3</v>
      </c>
      <c r="B11" s="8" t="s">
        <v>12</v>
      </c>
      <c r="C11" s="47">
        <v>1</v>
      </c>
      <c r="D11" s="13">
        <v>115000</v>
      </c>
      <c r="E11" s="13"/>
      <c r="F11" s="14">
        <f t="shared" si="0"/>
        <v>115000</v>
      </c>
    </row>
    <row r="12" spans="1:6">
      <c r="A12" s="8">
        <v>4</v>
      </c>
      <c r="B12" s="8" t="s">
        <v>13</v>
      </c>
      <c r="C12" s="47">
        <v>1</v>
      </c>
      <c r="D12" s="15">
        <v>104000</v>
      </c>
      <c r="E12" s="13"/>
      <c r="F12" s="14">
        <f t="shared" si="0"/>
        <v>104000</v>
      </c>
    </row>
    <row r="13" spans="1:6">
      <c r="A13" s="8">
        <v>5</v>
      </c>
      <c r="B13" s="8" t="s">
        <v>14</v>
      </c>
      <c r="C13" s="47">
        <v>0.5</v>
      </c>
      <c r="D13" s="15">
        <v>104000</v>
      </c>
      <c r="E13" s="13"/>
      <c r="F13" s="14">
        <f t="shared" si="0"/>
        <v>52000</v>
      </c>
    </row>
    <row r="14" spans="1:6">
      <c r="A14" s="8">
        <v>6</v>
      </c>
      <c r="B14" s="8" t="s">
        <v>16</v>
      </c>
      <c r="C14" s="47">
        <v>1</v>
      </c>
      <c r="D14" s="15">
        <v>104000</v>
      </c>
      <c r="E14" s="13"/>
      <c r="F14" s="14">
        <f t="shared" si="0"/>
        <v>104000</v>
      </c>
    </row>
    <row r="15" spans="1:6">
      <c r="A15" s="8">
        <v>7</v>
      </c>
      <c r="B15" s="8" t="s">
        <v>15</v>
      </c>
      <c r="C15" s="47">
        <v>1</v>
      </c>
      <c r="D15" s="15">
        <v>104000</v>
      </c>
      <c r="E15" s="13"/>
      <c r="F15" s="14">
        <f t="shared" si="0"/>
        <v>104000</v>
      </c>
    </row>
    <row r="16" spans="1:6">
      <c r="A16" s="8">
        <v>8</v>
      </c>
      <c r="B16" s="8" t="s">
        <v>54</v>
      </c>
      <c r="C16" s="47">
        <v>0.5</v>
      </c>
      <c r="D16" s="15">
        <v>104000</v>
      </c>
      <c r="E16" s="13"/>
      <c r="F16" s="14">
        <f t="shared" si="0"/>
        <v>52000</v>
      </c>
    </row>
    <row r="17" spans="1:6">
      <c r="A17" s="8">
        <v>9</v>
      </c>
      <c r="B17" s="8" t="s">
        <v>34</v>
      </c>
      <c r="C17" s="47">
        <v>0.5</v>
      </c>
      <c r="D17" s="15">
        <v>104000</v>
      </c>
      <c r="E17" s="13"/>
      <c r="F17" s="14">
        <f t="shared" si="0"/>
        <v>52000</v>
      </c>
    </row>
    <row r="18" spans="1:6">
      <c r="A18" s="122" t="s">
        <v>55</v>
      </c>
      <c r="B18" s="122"/>
      <c r="C18" s="122"/>
      <c r="D18" s="122"/>
      <c r="E18" s="122"/>
      <c r="F18" s="122"/>
    </row>
    <row r="19" spans="1:6">
      <c r="A19" s="29">
        <v>10</v>
      </c>
      <c r="B19" s="29" t="s">
        <v>12</v>
      </c>
      <c r="C19" s="48">
        <v>1</v>
      </c>
      <c r="D19" s="30">
        <v>115000</v>
      </c>
      <c r="E19" s="31"/>
      <c r="F19" s="30">
        <f>C19*D19</f>
        <v>115000</v>
      </c>
    </row>
    <row r="20" spans="1:6">
      <c r="A20" s="29">
        <v>11</v>
      </c>
      <c r="B20" s="29" t="s">
        <v>13</v>
      </c>
      <c r="C20" s="48">
        <v>1</v>
      </c>
      <c r="D20" s="30">
        <v>104000</v>
      </c>
      <c r="E20" s="31"/>
      <c r="F20" s="30">
        <f>C20*D20</f>
        <v>104000</v>
      </c>
    </row>
    <row r="21" spans="1:6">
      <c r="A21" s="29">
        <v>12</v>
      </c>
      <c r="B21" s="29" t="s">
        <v>16</v>
      </c>
      <c r="C21" s="47">
        <v>1</v>
      </c>
      <c r="D21" s="30">
        <v>104000</v>
      </c>
      <c r="E21" s="31"/>
      <c r="F21" s="30">
        <f>C21*D21</f>
        <v>104000</v>
      </c>
    </row>
    <row r="22" spans="1:6">
      <c r="A22" s="29">
        <v>13</v>
      </c>
      <c r="B22" s="29" t="s">
        <v>56</v>
      </c>
      <c r="C22" s="48">
        <v>1</v>
      </c>
      <c r="D22" s="30">
        <v>104000</v>
      </c>
      <c r="E22" s="31"/>
      <c r="F22" s="30">
        <f>C22*D22</f>
        <v>104000</v>
      </c>
    </row>
    <row r="23" spans="1:6">
      <c r="A23" s="29">
        <v>14</v>
      </c>
      <c r="B23" s="29" t="s">
        <v>17</v>
      </c>
      <c r="C23" s="47">
        <v>0.5</v>
      </c>
      <c r="D23" s="30">
        <v>104000</v>
      </c>
      <c r="E23" s="31"/>
      <c r="F23" s="30">
        <f>C23*D23</f>
        <v>52000</v>
      </c>
    </row>
    <row r="24" spans="1:6">
      <c r="A24" s="119" t="s">
        <v>18</v>
      </c>
      <c r="B24" s="120"/>
      <c r="C24" s="46">
        <f>SUM(C9:C17)+C19+C20+C21+C22+C23</f>
        <v>11.5</v>
      </c>
      <c r="D24" s="1">
        <f>SUM(D9:D17)+SUM(D19:D23)</f>
        <v>1509000</v>
      </c>
      <c r="E24" s="25"/>
      <c r="F24" s="1">
        <f>SUM(F9:F17)+SUM(F19:F23)</f>
        <v>1249000</v>
      </c>
    </row>
    <row r="25" spans="1:6">
      <c r="A25" s="18"/>
      <c r="B25" s="18"/>
      <c r="C25" s="18"/>
      <c r="D25" s="18"/>
      <c r="E25" s="18"/>
      <c r="F25" s="18"/>
    </row>
    <row r="26" spans="1:6">
      <c r="A26" s="115" t="s">
        <v>61</v>
      </c>
      <c r="B26" s="116"/>
      <c r="C26" s="116"/>
      <c r="D26" s="116"/>
      <c r="E26" s="116"/>
      <c r="F26" s="116"/>
    </row>
    <row r="28" spans="1:6">
      <c r="B28">
        <f>F24*12</f>
        <v>14988000</v>
      </c>
    </row>
  </sheetData>
  <mergeCells count="7">
    <mergeCell ref="A26:F26"/>
    <mergeCell ref="E2:F2"/>
    <mergeCell ref="E3:F3"/>
    <mergeCell ref="A5:F5"/>
    <mergeCell ref="A6:B6"/>
    <mergeCell ref="A18:F18"/>
    <mergeCell ref="A24:B24"/>
  </mergeCells>
  <pageMargins left="0.7" right="0.46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I7" sqref="I7"/>
    </sheetView>
  </sheetViews>
  <sheetFormatPr defaultRowHeight="15"/>
  <cols>
    <col min="1" max="1" width="3.85546875" bestFit="1" customWidth="1"/>
    <col min="2" max="2" width="26.5703125" bestFit="1" customWidth="1"/>
    <col min="3" max="3" width="12.28515625" customWidth="1"/>
    <col min="4" max="4" width="15.5703125" customWidth="1"/>
    <col min="5" max="5" width="10.140625" customWidth="1"/>
    <col min="6" max="6" width="21.28515625" customWidth="1"/>
  </cols>
  <sheetData>
    <row r="1" spans="1:6">
      <c r="A1" s="16"/>
      <c r="B1" s="16"/>
      <c r="C1" s="16"/>
      <c r="D1" s="16"/>
      <c r="E1" s="16"/>
      <c r="F1" s="17" t="s">
        <v>78</v>
      </c>
    </row>
    <row r="2" spans="1:6">
      <c r="A2" s="16"/>
      <c r="B2" s="16"/>
      <c r="C2" s="16"/>
      <c r="D2" s="16"/>
      <c r="E2" s="117" t="s">
        <v>0</v>
      </c>
      <c r="F2" s="117"/>
    </row>
    <row r="3" spans="1:6" ht="45.75" customHeight="1">
      <c r="A3" s="18"/>
      <c r="B3" s="16"/>
      <c r="C3" s="16"/>
      <c r="D3" s="16"/>
      <c r="E3" s="117" t="s">
        <v>131</v>
      </c>
      <c r="F3" s="117"/>
    </row>
    <row r="4" spans="1:6" ht="7.5" customHeight="1">
      <c r="A4" s="18"/>
      <c r="B4" s="16"/>
      <c r="C4" s="19"/>
      <c r="D4" s="19"/>
      <c r="E4" s="19"/>
      <c r="F4" s="19"/>
    </row>
    <row r="5" spans="1:6" ht="30" customHeight="1">
      <c r="A5" s="118" t="s">
        <v>41</v>
      </c>
      <c r="B5" s="118"/>
      <c r="C5" s="118"/>
      <c r="D5" s="118"/>
      <c r="E5" s="118"/>
      <c r="F5" s="118"/>
    </row>
    <row r="6" spans="1:6" ht="33" customHeight="1">
      <c r="A6" s="118" t="s">
        <v>2</v>
      </c>
      <c r="B6" s="118"/>
      <c r="C6" s="4" t="s">
        <v>33</v>
      </c>
      <c r="D6" s="20"/>
      <c r="E6" s="20"/>
      <c r="F6" s="20"/>
    </row>
    <row r="7" spans="1:6" ht="57">
      <c r="A7" s="8" t="s">
        <v>4</v>
      </c>
      <c r="B7" s="9" t="s">
        <v>5</v>
      </c>
      <c r="C7" s="10" t="s">
        <v>6</v>
      </c>
      <c r="D7" s="11" t="s">
        <v>7</v>
      </c>
      <c r="E7" s="11" t="s">
        <v>8</v>
      </c>
      <c r="F7" s="10" t="s">
        <v>9</v>
      </c>
    </row>
    <row r="8" spans="1:6">
      <c r="A8" s="8">
        <v>1</v>
      </c>
      <c r="B8" s="8">
        <v>2</v>
      </c>
      <c r="C8" s="8">
        <v>3</v>
      </c>
      <c r="D8" s="12">
        <v>4</v>
      </c>
      <c r="E8" s="12">
        <v>5</v>
      </c>
      <c r="F8" s="12">
        <v>6</v>
      </c>
    </row>
    <row r="9" spans="1:6">
      <c r="A9" s="8">
        <v>1</v>
      </c>
      <c r="B9" s="8" t="s">
        <v>10</v>
      </c>
      <c r="C9" s="47">
        <v>1</v>
      </c>
      <c r="D9" s="15">
        <v>135000</v>
      </c>
      <c r="E9" s="13"/>
      <c r="F9" s="14">
        <f>C9*D9</f>
        <v>135000</v>
      </c>
    </row>
    <row r="10" spans="1:6">
      <c r="A10" s="8">
        <v>2</v>
      </c>
      <c r="B10" s="8" t="s">
        <v>11</v>
      </c>
      <c r="C10" s="47">
        <v>0.5</v>
      </c>
      <c r="D10" s="15">
        <v>104000</v>
      </c>
      <c r="E10" s="13"/>
      <c r="F10" s="14">
        <f t="shared" ref="F10:F16" si="0">C10*D10</f>
        <v>52000</v>
      </c>
    </row>
    <row r="11" spans="1:6">
      <c r="A11" s="8">
        <v>3</v>
      </c>
      <c r="B11" s="8" t="s">
        <v>12</v>
      </c>
      <c r="C11" s="47">
        <v>2</v>
      </c>
      <c r="D11" s="13">
        <v>115000</v>
      </c>
      <c r="E11" s="13"/>
      <c r="F11" s="14">
        <f t="shared" si="0"/>
        <v>230000</v>
      </c>
    </row>
    <row r="12" spans="1:6">
      <c r="A12" s="8">
        <v>4</v>
      </c>
      <c r="B12" s="8" t="s">
        <v>13</v>
      </c>
      <c r="C12" s="47">
        <v>2</v>
      </c>
      <c r="D12" s="15">
        <v>104000</v>
      </c>
      <c r="E12" s="13"/>
      <c r="F12" s="14">
        <f t="shared" si="0"/>
        <v>208000</v>
      </c>
    </row>
    <row r="13" spans="1:6">
      <c r="A13" s="8">
        <v>5</v>
      </c>
      <c r="B13" s="8" t="s">
        <v>14</v>
      </c>
      <c r="C13" s="47">
        <v>0.5</v>
      </c>
      <c r="D13" s="15">
        <v>104000</v>
      </c>
      <c r="E13" s="13"/>
      <c r="F13" s="14">
        <f t="shared" si="0"/>
        <v>52000</v>
      </c>
    </row>
    <row r="14" spans="1:6">
      <c r="A14" s="8">
        <v>6</v>
      </c>
      <c r="B14" s="8" t="s">
        <v>16</v>
      </c>
      <c r="C14" s="47">
        <v>1</v>
      </c>
      <c r="D14" s="15">
        <v>104000</v>
      </c>
      <c r="E14" s="13"/>
      <c r="F14" s="14">
        <f t="shared" si="0"/>
        <v>104000</v>
      </c>
    </row>
    <row r="15" spans="1:6">
      <c r="A15" s="8">
        <v>7</v>
      </c>
      <c r="B15" s="8" t="s">
        <v>15</v>
      </c>
      <c r="C15" s="47">
        <v>1</v>
      </c>
      <c r="D15" s="15">
        <v>104000</v>
      </c>
      <c r="E15" s="13"/>
      <c r="F15" s="14">
        <f t="shared" si="0"/>
        <v>104000</v>
      </c>
    </row>
    <row r="16" spans="1:6">
      <c r="A16" s="8">
        <v>8</v>
      </c>
      <c r="B16" s="8" t="s">
        <v>34</v>
      </c>
      <c r="C16" s="47">
        <v>0.5</v>
      </c>
      <c r="D16" s="15">
        <v>104000</v>
      </c>
      <c r="E16" s="13"/>
      <c r="F16" s="14">
        <f t="shared" si="0"/>
        <v>52000</v>
      </c>
    </row>
    <row r="17" spans="1:6">
      <c r="A17" s="119" t="s">
        <v>18</v>
      </c>
      <c r="B17" s="120"/>
      <c r="C17" s="49">
        <v>8</v>
      </c>
      <c r="D17" s="1">
        <f>SUM(D9:D16)</f>
        <v>874000</v>
      </c>
      <c r="E17" s="1">
        <v>0</v>
      </c>
      <c r="F17" s="1">
        <f>SUM(F9:F16)</f>
        <v>937000</v>
      </c>
    </row>
    <row r="18" spans="1:6">
      <c r="A18" s="28"/>
      <c r="B18" s="28"/>
      <c r="C18" s="26"/>
      <c r="D18" s="27"/>
      <c r="E18" s="26"/>
      <c r="F18" s="27"/>
    </row>
    <row r="19" spans="1:6">
      <c r="A19" s="115" t="s">
        <v>60</v>
      </c>
      <c r="B19" s="116"/>
      <c r="C19" s="116"/>
      <c r="D19" s="116"/>
      <c r="E19" s="116"/>
      <c r="F19" s="116"/>
    </row>
    <row r="22" spans="1:6">
      <c r="B22">
        <f>F17*12</f>
        <v>11244000</v>
      </c>
    </row>
  </sheetData>
  <mergeCells count="6">
    <mergeCell ref="A19:F19"/>
    <mergeCell ref="E2:F2"/>
    <mergeCell ref="E3:F3"/>
    <mergeCell ref="A5:F5"/>
    <mergeCell ref="A6:B6"/>
    <mergeCell ref="A17:B17"/>
  </mergeCells>
  <pageMargins left="0.7" right="0.2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J15" sqref="J15"/>
    </sheetView>
  </sheetViews>
  <sheetFormatPr defaultRowHeight="15"/>
  <cols>
    <col min="1" max="1" width="3.5703125" bestFit="1" customWidth="1"/>
    <col min="2" max="2" width="27.42578125" customWidth="1"/>
    <col min="3" max="3" width="12.28515625" customWidth="1"/>
    <col min="4" max="4" width="15.7109375" customWidth="1"/>
    <col min="6" max="6" width="23" customWidth="1"/>
  </cols>
  <sheetData>
    <row r="1" spans="1:6">
      <c r="A1" s="16"/>
      <c r="B1" s="16"/>
      <c r="C1" s="16"/>
      <c r="D1" s="16"/>
      <c r="E1" s="16"/>
      <c r="F1" s="66" t="s">
        <v>120</v>
      </c>
    </row>
    <row r="2" spans="1:6">
      <c r="A2" s="16"/>
      <c r="B2" s="16"/>
      <c r="C2" s="16"/>
      <c r="D2" s="16"/>
      <c r="E2" s="117" t="s">
        <v>0</v>
      </c>
      <c r="F2" s="117"/>
    </row>
    <row r="3" spans="1:6" ht="47.25" customHeight="1">
      <c r="A3" s="18"/>
      <c r="B3" s="16"/>
      <c r="C3" s="16"/>
      <c r="D3" s="16"/>
      <c r="E3" s="117" t="s">
        <v>130</v>
      </c>
      <c r="F3" s="117"/>
    </row>
    <row r="4" spans="1:6" ht="3.75" customHeight="1">
      <c r="A4" s="18"/>
      <c r="B4" s="16"/>
      <c r="C4" s="19"/>
      <c r="D4" s="19"/>
      <c r="E4" s="19"/>
      <c r="F4" s="19"/>
    </row>
    <row r="5" spans="1:6" ht="30.75" customHeight="1">
      <c r="A5" s="118" t="s">
        <v>112</v>
      </c>
      <c r="B5" s="118"/>
      <c r="C5" s="118"/>
      <c r="D5" s="118"/>
      <c r="E5" s="118"/>
      <c r="F5" s="118"/>
    </row>
    <row r="6" spans="1:6" ht="31.5" customHeight="1">
      <c r="A6" s="118" t="s">
        <v>2</v>
      </c>
      <c r="B6" s="118"/>
      <c r="C6" s="20" t="s">
        <v>113</v>
      </c>
      <c r="D6" s="20"/>
      <c r="E6" s="20"/>
      <c r="F6" s="20"/>
    </row>
    <row r="7" spans="1:6" ht="42.75">
      <c r="A7" s="8" t="s">
        <v>4</v>
      </c>
      <c r="B7" s="9" t="s">
        <v>5</v>
      </c>
      <c r="C7" s="10" t="s">
        <v>6</v>
      </c>
      <c r="D7" s="11" t="s">
        <v>7</v>
      </c>
      <c r="E7" s="11" t="s">
        <v>8</v>
      </c>
      <c r="F7" s="10" t="s">
        <v>9</v>
      </c>
    </row>
    <row r="8" spans="1:6">
      <c r="A8" s="8">
        <v>1</v>
      </c>
      <c r="B8" s="8">
        <v>2</v>
      </c>
      <c r="C8" s="8">
        <v>3</v>
      </c>
      <c r="D8" s="12">
        <v>4</v>
      </c>
      <c r="E8" s="12">
        <v>5</v>
      </c>
      <c r="F8" s="12">
        <v>6</v>
      </c>
    </row>
    <row r="9" spans="1:6">
      <c r="A9" s="8">
        <v>1</v>
      </c>
      <c r="B9" s="8" t="s">
        <v>10</v>
      </c>
      <c r="C9" s="77">
        <v>1</v>
      </c>
      <c r="D9" s="78">
        <v>165000</v>
      </c>
      <c r="E9" s="79"/>
      <c r="F9" s="14">
        <f>C9*D9</f>
        <v>165000</v>
      </c>
    </row>
    <row r="10" spans="1:6" ht="42.75">
      <c r="A10" s="8">
        <v>2</v>
      </c>
      <c r="B10" s="12" t="s">
        <v>103</v>
      </c>
      <c r="C10" s="77">
        <v>1</v>
      </c>
      <c r="D10" s="80">
        <v>115000</v>
      </c>
      <c r="E10" s="81"/>
      <c r="F10" s="14">
        <f t="shared" ref="F10:F20" si="0">C10*D10</f>
        <v>115000</v>
      </c>
    </row>
    <row r="11" spans="1:6" ht="28.5">
      <c r="A11" s="8">
        <v>3</v>
      </c>
      <c r="B11" s="12" t="s">
        <v>104</v>
      </c>
      <c r="C11" s="82">
        <v>0.5</v>
      </c>
      <c r="D11" s="15">
        <v>104000</v>
      </c>
      <c r="E11" s="69"/>
      <c r="F11" s="14">
        <f t="shared" si="0"/>
        <v>52000</v>
      </c>
    </row>
    <row r="12" spans="1:6">
      <c r="A12" s="8">
        <v>4</v>
      </c>
      <c r="B12" s="8" t="s">
        <v>11</v>
      </c>
      <c r="C12" s="77">
        <v>1</v>
      </c>
      <c r="D12" s="15">
        <v>104000</v>
      </c>
      <c r="E12" s="79"/>
      <c r="F12" s="14">
        <f t="shared" si="0"/>
        <v>104000</v>
      </c>
    </row>
    <row r="13" spans="1:6">
      <c r="A13" s="8">
        <v>5</v>
      </c>
      <c r="B13" s="8" t="s">
        <v>12</v>
      </c>
      <c r="C13" s="77">
        <v>4</v>
      </c>
      <c r="D13" s="78">
        <v>115000</v>
      </c>
      <c r="E13" s="79"/>
      <c r="F13" s="14">
        <f t="shared" si="0"/>
        <v>460000</v>
      </c>
    </row>
    <row r="14" spans="1:6">
      <c r="A14" s="8">
        <v>6</v>
      </c>
      <c r="B14" s="8" t="s">
        <v>13</v>
      </c>
      <c r="C14" s="77">
        <v>4</v>
      </c>
      <c r="D14" s="15">
        <v>104000</v>
      </c>
      <c r="E14" s="79"/>
      <c r="F14" s="14">
        <f t="shared" si="0"/>
        <v>416000</v>
      </c>
    </row>
    <row r="15" spans="1:6">
      <c r="A15" s="8">
        <v>7</v>
      </c>
      <c r="B15" s="8" t="s">
        <v>16</v>
      </c>
      <c r="C15" s="77">
        <v>1.5</v>
      </c>
      <c r="D15" s="15">
        <v>104000</v>
      </c>
      <c r="E15" s="79"/>
      <c r="F15" s="14">
        <f t="shared" si="0"/>
        <v>156000</v>
      </c>
    </row>
    <row r="16" spans="1:6">
      <c r="A16" s="8">
        <v>8</v>
      </c>
      <c r="B16" s="8" t="s">
        <v>14</v>
      </c>
      <c r="C16" s="77">
        <v>1</v>
      </c>
      <c r="D16" s="15">
        <v>104000</v>
      </c>
      <c r="E16" s="79"/>
      <c r="F16" s="14">
        <f t="shared" si="0"/>
        <v>104000</v>
      </c>
    </row>
    <row r="17" spans="1:6">
      <c r="A17" s="8">
        <v>9</v>
      </c>
      <c r="B17" s="8" t="s">
        <v>15</v>
      </c>
      <c r="C17" s="77">
        <v>2</v>
      </c>
      <c r="D17" s="15">
        <v>104000</v>
      </c>
      <c r="E17" s="79"/>
      <c r="F17" s="14">
        <f t="shared" si="0"/>
        <v>208000</v>
      </c>
    </row>
    <row r="18" spans="1:6">
      <c r="A18" s="8">
        <v>10</v>
      </c>
      <c r="B18" s="8" t="s">
        <v>114</v>
      </c>
      <c r="C18" s="77">
        <v>1</v>
      </c>
      <c r="D18" s="15">
        <v>104000</v>
      </c>
      <c r="E18" s="79"/>
      <c r="F18" s="14">
        <f t="shared" si="0"/>
        <v>104000</v>
      </c>
    </row>
    <row r="19" spans="1:6">
      <c r="A19" s="8">
        <v>11</v>
      </c>
      <c r="B19" s="8" t="s">
        <v>107</v>
      </c>
      <c r="C19" s="77">
        <v>1</v>
      </c>
      <c r="D19" s="15">
        <v>104000</v>
      </c>
      <c r="E19" s="79"/>
      <c r="F19" s="14">
        <f t="shared" si="0"/>
        <v>104000</v>
      </c>
    </row>
    <row r="20" spans="1:6">
      <c r="A20" s="8">
        <v>12</v>
      </c>
      <c r="B20" s="8" t="s">
        <v>115</v>
      </c>
      <c r="C20" s="77">
        <v>1.5</v>
      </c>
      <c r="D20" s="15">
        <v>104000</v>
      </c>
      <c r="E20" s="79"/>
      <c r="F20" s="14">
        <f t="shared" si="0"/>
        <v>156000</v>
      </c>
    </row>
    <row r="21" spans="1:6">
      <c r="A21" s="123" t="s">
        <v>18</v>
      </c>
      <c r="B21" s="124"/>
      <c r="C21" s="83">
        <f>SUM(C9:C20)</f>
        <v>19.5</v>
      </c>
      <c r="D21" s="75">
        <f>SUM(D9:D20)</f>
        <v>1331000</v>
      </c>
      <c r="E21" s="74">
        <v>0</v>
      </c>
      <c r="F21" s="75">
        <f>SUM(F9:F20)</f>
        <v>2144000</v>
      </c>
    </row>
    <row r="22" spans="1:6">
      <c r="A22" s="18"/>
      <c r="B22" s="18"/>
      <c r="C22" s="18"/>
      <c r="D22" s="18"/>
      <c r="E22" s="18"/>
      <c r="F22" s="18"/>
    </row>
    <row r="23" spans="1:6">
      <c r="A23" s="115" t="s">
        <v>116</v>
      </c>
      <c r="B23" s="116"/>
      <c r="C23" s="116"/>
      <c r="D23" s="116"/>
      <c r="E23" s="116"/>
      <c r="F23" s="116"/>
    </row>
    <row r="25" spans="1:6">
      <c r="B25">
        <f>F21*12</f>
        <v>25728000</v>
      </c>
    </row>
  </sheetData>
  <mergeCells count="6">
    <mergeCell ref="A23:F23"/>
    <mergeCell ref="E2:F2"/>
    <mergeCell ref="E3:F3"/>
    <mergeCell ref="A5:F5"/>
    <mergeCell ref="A6:B6"/>
    <mergeCell ref="A21:B21"/>
  </mergeCells>
  <pageMargins left="0.65" right="0.38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I5" sqref="I5"/>
    </sheetView>
  </sheetViews>
  <sheetFormatPr defaultRowHeight="15"/>
  <cols>
    <col min="1" max="1" width="4.140625" bestFit="1" customWidth="1"/>
    <col min="2" max="2" width="26.42578125" customWidth="1"/>
    <col min="3" max="3" width="10.140625" customWidth="1"/>
    <col min="4" max="4" width="13.42578125" customWidth="1"/>
    <col min="5" max="5" width="15.28515625" hidden="1" customWidth="1"/>
    <col min="6" max="6" width="9.28515625" bestFit="1" customWidth="1"/>
    <col min="7" max="7" width="20" customWidth="1"/>
    <col min="11" max="11" width="11.5703125" bestFit="1" customWidth="1"/>
  </cols>
  <sheetData>
    <row r="1" spans="1:7">
      <c r="A1" s="125"/>
      <c r="B1" s="125"/>
      <c r="C1" s="125"/>
      <c r="D1" s="125"/>
      <c r="E1" s="125"/>
      <c r="F1" s="125"/>
      <c r="G1" s="66" t="s">
        <v>121</v>
      </c>
    </row>
    <row r="2" spans="1:7">
      <c r="A2" s="17"/>
      <c r="B2" s="17"/>
      <c r="C2" s="17"/>
      <c r="D2" s="17"/>
      <c r="E2" s="17"/>
      <c r="F2" s="117" t="s">
        <v>0</v>
      </c>
      <c r="G2" s="117"/>
    </row>
    <row r="3" spans="1:7" ht="33" customHeight="1">
      <c r="A3" s="17"/>
      <c r="B3" s="17"/>
      <c r="C3" s="17"/>
      <c r="D3" s="117" t="s">
        <v>128</v>
      </c>
      <c r="E3" s="117"/>
      <c r="F3" s="117"/>
      <c r="G3" s="117"/>
    </row>
    <row r="4" spans="1:7" ht="4.5" customHeight="1">
      <c r="A4" s="18"/>
      <c r="B4" s="18"/>
      <c r="C4" s="18"/>
      <c r="D4" s="18"/>
      <c r="E4" s="18"/>
      <c r="F4" s="18"/>
      <c r="G4" s="18"/>
    </row>
    <row r="5" spans="1:7" ht="33" customHeight="1">
      <c r="A5" s="118" t="s">
        <v>100</v>
      </c>
      <c r="B5" s="118"/>
      <c r="C5" s="118"/>
      <c r="D5" s="118"/>
      <c r="E5" s="118"/>
      <c r="F5" s="118"/>
      <c r="G5" s="118"/>
    </row>
    <row r="6" spans="1:7" ht="32.25" customHeight="1">
      <c r="A6" s="118" t="s">
        <v>2</v>
      </c>
      <c r="B6" s="118"/>
      <c r="C6" s="4" t="s">
        <v>101</v>
      </c>
      <c r="D6" s="4"/>
      <c r="E6" s="4"/>
      <c r="F6" s="4"/>
      <c r="G6" s="18"/>
    </row>
    <row r="7" spans="1:7" ht="71.25">
      <c r="A7" s="67" t="s">
        <v>4</v>
      </c>
      <c r="B7" s="9" t="s">
        <v>5</v>
      </c>
      <c r="C7" s="10" t="s">
        <v>6</v>
      </c>
      <c r="D7" s="11" t="s">
        <v>102</v>
      </c>
      <c r="E7" s="11"/>
      <c r="F7" s="11" t="s">
        <v>8</v>
      </c>
      <c r="G7" s="10" t="s">
        <v>9</v>
      </c>
    </row>
    <row r="8" spans="1:7">
      <c r="A8" s="8">
        <v>1</v>
      </c>
      <c r="B8" s="8">
        <v>2</v>
      </c>
      <c r="C8" s="8">
        <v>3</v>
      </c>
      <c r="D8" s="8">
        <v>4</v>
      </c>
      <c r="E8" s="12"/>
      <c r="F8" s="12">
        <v>5</v>
      </c>
      <c r="G8" s="29">
        <v>6</v>
      </c>
    </row>
    <row r="9" spans="1:7">
      <c r="A9" s="8">
        <v>1</v>
      </c>
      <c r="B9" s="113" t="s">
        <v>10</v>
      </c>
      <c r="C9" s="111">
        <v>1</v>
      </c>
      <c r="D9" s="15">
        <v>250000</v>
      </c>
      <c r="E9" s="69">
        <v>205000</v>
      </c>
      <c r="F9" s="69"/>
      <c r="G9" s="112">
        <f>C9*D9</f>
        <v>250000</v>
      </c>
    </row>
    <row r="10" spans="1:7" ht="42.75">
      <c r="A10" s="8">
        <v>2</v>
      </c>
      <c r="B10" s="12" t="s">
        <v>103</v>
      </c>
      <c r="C10" s="68">
        <v>1</v>
      </c>
      <c r="D10" s="71">
        <v>115000</v>
      </c>
      <c r="E10" s="69">
        <v>115000</v>
      </c>
      <c r="F10" s="72"/>
      <c r="G10" s="70">
        <f t="shared" ref="G10:G24" si="0">C10*D10</f>
        <v>115000</v>
      </c>
    </row>
    <row r="11" spans="1:7">
      <c r="A11" s="8">
        <v>3</v>
      </c>
      <c r="B11" s="8" t="s">
        <v>11</v>
      </c>
      <c r="C11" s="68">
        <v>1</v>
      </c>
      <c r="D11" s="15">
        <v>104000</v>
      </c>
      <c r="E11" s="69">
        <v>104000</v>
      </c>
      <c r="F11" s="69"/>
      <c r="G11" s="70">
        <f t="shared" si="0"/>
        <v>104000</v>
      </c>
    </row>
    <row r="12" spans="1:7">
      <c r="A12" s="8">
        <v>4</v>
      </c>
      <c r="B12" s="8" t="s">
        <v>16</v>
      </c>
      <c r="C12" s="68">
        <v>1</v>
      </c>
      <c r="D12" s="15">
        <v>104000</v>
      </c>
      <c r="E12" s="69">
        <v>104000</v>
      </c>
      <c r="F12" s="69"/>
      <c r="G12" s="70">
        <f t="shared" si="0"/>
        <v>104000</v>
      </c>
    </row>
    <row r="13" spans="1:7">
      <c r="A13" s="8">
        <v>5</v>
      </c>
      <c r="B13" s="12" t="s">
        <v>12</v>
      </c>
      <c r="C13" s="68">
        <v>9</v>
      </c>
      <c r="D13" s="15">
        <v>115000</v>
      </c>
      <c r="E13" s="69">
        <v>1035000</v>
      </c>
      <c r="F13" s="69"/>
      <c r="G13" s="70">
        <f t="shared" si="0"/>
        <v>1035000</v>
      </c>
    </row>
    <row r="14" spans="1:7">
      <c r="A14" s="8">
        <v>6</v>
      </c>
      <c r="B14" s="8" t="s">
        <v>14</v>
      </c>
      <c r="C14" s="68">
        <v>2</v>
      </c>
      <c r="D14" s="15">
        <v>104000</v>
      </c>
      <c r="E14" s="69">
        <f>C14*D14</f>
        <v>208000</v>
      </c>
      <c r="F14" s="69"/>
      <c r="G14" s="70">
        <f t="shared" si="0"/>
        <v>208000</v>
      </c>
    </row>
    <row r="15" spans="1:7" ht="28.5">
      <c r="A15" s="8">
        <v>7</v>
      </c>
      <c r="B15" s="12" t="s">
        <v>104</v>
      </c>
      <c r="C15" s="68">
        <v>1</v>
      </c>
      <c r="D15" s="15">
        <v>104000</v>
      </c>
      <c r="E15" s="69">
        <f t="shared" ref="E15:E24" si="1">C15*D15</f>
        <v>104000</v>
      </c>
      <c r="F15" s="69"/>
      <c r="G15" s="70">
        <f t="shared" si="0"/>
        <v>104000</v>
      </c>
    </row>
    <row r="16" spans="1:7">
      <c r="A16" s="8">
        <v>8</v>
      </c>
      <c r="B16" s="8" t="s">
        <v>15</v>
      </c>
      <c r="C16" s="68">
        <v>1</v>
      </c>
      <c r="D16" s="15">
        <v>104000</v>
      </c>
      <c r="E16" s="69">
        <f t="shared" si="1"/>
        <v>104000</v>
      </c>
      <c r="F16" s="69"/>
      <c r="G16" s="70">
        <f t="shared" si="0"/>
        <v>104000</v>
      </c>
    </row>
    <row r="17" spans="1:11">
      <c r="A17" s="8">
        <v>9</v>
      </c>
      <c r="B17" s="12" t="s">
        <v>105</v>
      </c>
      <c r="C17" s="68">
        <v>3</v>
      </c>
      <c r="D17" s="15">
        <v>104000</v>
      </c>
      <c r="E17" s="69">
        <f t="shared" si="1"/>
        <v>312000</v>
      </c>
      <c r="F17" s="69"/>
      <c r="G17" s="70">
        <f t="shared" si="0"/>
        <v>312000</v>
      </c>
    </row>
    <row r="18" spans="1:11">
      <c r="A18" s="8">
        <v>10</v>
      </c>
      <c r="B18" s="12" t="s">
        <v>13</v>
      </c>
      <c r="C18" s="68">
        <v>9</v>
      </c>
      <c r="D18" s="15">
        <v>104000</v>
      </c>
      <c r="E18" s="69">
        <f t="shared" si="1"/>
        <v>936000</v>
      </c>
      <c r="F18" s="69"/>
      <c r="G18" s="70">
        <f t="shared" si="0"/>
        <v>936000</v>
      </c>
    </row>
    <row r="19" spans="1:11">
      <c r="A19" s="8">
        <v>11</v>
      </c>
      <c r="B19" s="12" t="s">
        <v>106</v>
      </c>
      <c r="C19" s="73">
        <v>0.5</v>
      </c>
      <c r="D19" s="15">
        <v>104000</v>
      </c>
      <c r="E19" s="69">
        <f t="shared" si="1"/>
        <v>52000</v>
      </c>
      <c r="F19" s="69"/>
      <c r="G19" s="70">
        <f t="shared" si="0"/>
        <v>52000</v>
      </c>
    </row>
    <row r="20" spans="1:11">
      <c r="A20" s="8">
        <v>12</v>
      </c>
      <c r="B20" s="8" t="s">
        <v>107</v>
      </c>
      <c r="C20" s="68">
        <v>1</v>
      </c>
      <c r="D20" s="15">
        <v>104000</v>
      </c>
      <c r="E20" s="69">
        <f t="shared" si="1"/>
        <v>104000</v>
      </c>
      <c r="F20" s="69"/>
      <c r="G20" s="70">
        <f t="shared" si="0"/>
        <v>104000</v>
      </c>
    </row>
    <row r="21" spans="1:11">
      <c r="A21" s="8">
        <v>13</v>
      </c>
      <c r="B21" s="8" t="s">
        <v>34</v>
      </c>
      <c r="C21" s="68">
        <v>1</v>
      </c>
      <c r="D21" s="15">
        <v>104000</v>
      </c>
      <c r="E21" s="69">
        <f t="shared" si="1"/>
        <v>104000</v>
      </c>
      <c r="F21" s="69"/>
      <c r="G21" s="70">
        <f t="shared" si="0"/>
        <v>104000</v>
      </c>
    </row>
    <row r="22" spans="1:11">
      <c r="A22" s="8">
        <v>14</v>
      </c>
      <c r="B22" s="8" t="s">
        <v>108</v>
      </c>
      <c r="C22" s="68">
        <v>1</v>
      </c>
      <c r="D22" s="15">
        <v>104000</v>
      </c>
      <c r="E22" s="69">
        <f t="shared" si="1"/>
        <v>104000</v>
      </c>
      <c r="F22" s="69"/>
      <c r="G22" s="70">
        <f t="shared" si="0"/>
        <v>104000</v>
      </c>
    </row>
    <row r="23" spans="1:11">
      <c r="A23" s="8">
        <v>15</v>
      </c>
      <c r="B23" s="8" t="s">
        <v>109</v>
      </c>
      <c r="C23" s="68">
        <v>1</v>
      </c>
      <c r="D23" s="15">
        <v>115000</v>
      </c>
      <c r="E23" s="69">
        <f t="shared" si="1"/>
        <v>115000</v>
      </c>
      <c r="F23" s="69"/>
      <c r="G23" s="70">
        <f t="shared" si="0"/>
        <v>115000</v>
      </c>
    </row>
    <row r="24" spans="1:11">
      <c r="A24" s="8">
        <v>16</v>
      </c>
      <c r="B24" s="8" t="s">
        <v>110</v>
      </c>
      <c r="C24" s="68">
        <v>2</v>
      </c>
      <c r="D24" s="15">
        <v>104000</v>
      </c>
      <c r="E24" s="69">
        <f t="shared" si="1"/>
        <v>208000</v>
      </c>
      <c r="F24" s="69"/>
      <c r="G24" s="70">
        <f t="shared" si="0"/>
        <v>208000</v>
      </c>
    </row>
    <row r="25" spans="1:11">
      <c r="A25" s="123" t="s">
        <v>18</v>
      </c>
      <c r="B25" s="124"/>
      <c r="C25" s="74">
        <f>SUM(C9:C24)</f>
        <v>35.5</v>
      </c>
      <c r="D25" s="75">
        <f>SUM(D9:D24)</f>
        <v>1843000</v>
      </c>
      <c r="E25" s="74">
        <f>SUM(E9:E24)</f>
        <v>3914000</v>
      </c>
      <c r="F25" s="74">
        <v>0</v>
      </c>
      <c r="G25" s="75">
        <f>SUM(G9:G24)</f>
        <v>3959000</v>
      </c>
      <c r="K25" s="76">
        <f>G25+'[1]Արծվաբերդի մանկապարտեզ'!F21+'[1]3-րդ մանկապարտեզ'!F21+'[1]Պառավաքարի մանկապարտեզ'!F21+'[1]Այգեձորի մանկապարտեզ'!F24+'[1]Նորաշենի մանկապարտեզ'!F17+'[1]Նավուրի մանկապարտեզ'!F17+'[1]Վ. Կարմիրաղբյուրի մանկապարտեզ'!F17+'[1]Տավուշի մանկապարտեզ'!F17+'[1]Ն. Կարմիրաղբյուրի մանկապարտեզ'!F17+'[1]Վ. Ծաղկավանի մանկապարտեզ'!F18+'[1]Մոսեսգեղի մանկապարտեզ'!F17+'[1]Չորաթանի մանկապարտեզ'!F18+'[1]Չինչինի մանկապարտեզ'!F18+'[1]Վարագավանի մանկապարտեզ'!G18+'[1]Չինարիի մանկապարտեզ'!F18+'[1]Այգեպար մանկապարտեզ'!F18</f>
        <v>18795500</v>
      </c>
    </row>
    <row r="26" spans="1:11">
      <c r="A26" s="18"/>
      <c r="B26" s="18"/>
      <c r="C26" s="18"/>
      <c r="D26" s="18"/>
      <c r="E26" s="18"/>
      <c r="F26" s="18"/>
      <c r="G26" s="18"/>
    </row>
    <row r="27" spans="1:11">
      <c r="A27" s="115" t="s">
        <v>111</v>
      </c>
      <c r="B27" s="116"/>
      <c r="C27" s="116"/>
      <c r="D27" s="116"/>
      <c r="E27" s="116"/>
      <c r="F27" s="116"/>
      <c r="G27" s="116"/>
    </row>
    <row r="29" spans="1:11">
      <c r="B29">
        <f>G25*12</f>
        <v>47508000</v>
      </c>
    </row>
  </sheetData>
  <mergeCells count="7">
    <mergeCell ref="A27:G27"/>
    <mergeCell ref="A1:F1"/>
    <mergeCell ref="F2:G2"/>
    <mergeCell ref="D3:G3"/>
    <mergeCell ref="A5:G5"/>
    <mergeCell ref="A6:B6"/>
    <mergeCell ref="A25:B25"/>
  </mergeCells>
  <pageMargins left="0.42" right="0.26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K10" sqref="J10:K10"/>
    </sheetView>
  </sheetViews>
  <sheetFormatPr defaultRowHeight="15"/>
  <cols>
    <col min="1" max="1" width="3.85546875" bestFit="1" customWidth="1"/>
    <col min="2" max="2" width="28.7109375" customWidth="1"/>
    <col min="3" max="3" width="11.42578125" customWidth="1"/>
    <col min="4" max="4" width="13.5703125" bestFit="1" customWidth="1"/>
    <col min="5" max="5" width="9.28515625" bestFit="1" customWidth="1"/>
    <col min="6" max="6" width="13.5703125" bestFit="1" customWidth="1"/>
  </cols>
  <sheetData>
    <row r="1" spans="1:6" ht="28.5">
      <c r="A1" s="84"/>
      <c r="B1" s="84"/>
      <c r="C1" s="84"/>
      <c r="D1" s="84"/>
      <c r="E1" s="84"/>
      <c r="F1" s="85" t="s">
        <v>119</v>
      </c>
    </row>
    <row r="2" spans="1:6">
      <c r="A2" s="84"/>
      <c r="B2" s="84"/>
      <c r="C2" s="84"/>
      <c r="D2" s="127" t="s">
        <v>0</v>
      </c>
      <c r="E2" s="127"/>
      <c r="F2" s="127"/>
    </row>
    <row r="3" spans="1:6" ht="30.75" customHeight="1">
      <c r="A3" s="86"/>
      <c r="B3" s="84"/>
      <c r="C3" s="84"/>
      <c r="D3" s="127" t="s">
        <v>128</v>
      </c>
      <c r="E3" s="127"/>
      <c r="F3" s="127"/>
    </row>
    <row r="4" spans="1:6" ht="6.75" customHeight="1">
      <c r="A4" s="86"/>
      <c r="B4" s="84"/>
      <c r="C4" s="87"/>
      <c r="D4" s="87"/>
      <c r="E4" s="87"/>
      <c r="F4" s="87"/>
    </row>
    <row r="5" spans="1:6" ht="33" customHeight="1">
      <c r="A5" s="128" t="s">
        <v>117</v>
      </c>
      <c r="B5" s="128"/>
      <c r="C5" s="128"/>
      <c r="D5" s="128"/>
      <c r="E5" s="128"/>
      <c r="F5" s="128"/>
    </row>
    <row r="6" spans="1:6" ht="30.75" customHeight="1">
      <c r="A6" s="128" t="s">
        <v>2</v>
      </c>
      <c r="B6" s="128"/>
      <c r="C6" s="88" t="s">
        <v>118</v>
      </c>
      <c r="D6" s="89"/>
      <c r="E6" s="89"/>
      <c r="F6" s="89"/>
    </row>
    <row r="7" spans="1:6" ht="57">
      <c r="A7" s="90" t="s">
        <v>4</v>
      </c>
      <c r="B7" s="91" t="s">
        <v>5</v>
      </c>
      <c r="C7" s="92" t="s">
        <v>6</v>
      </c>
      <c r="D7" s="93" t="s">
        <v>7</v>
      </c>
      <c r="E7" s="93" t="s">
        <v>8</v>
      </c>
      <c r="F7" s="92" t="s">
        <v>9</v>
      </c>
    </row>
    <row r="8" spans="1:6">
      <c r="A8" s="90">
        <v>1</v>
      </c>
      <c r="B8" s="90">
        <v>2</v>
      </c>
      <c r="C8" s="90">
        <v>3</v>
      </c>
      <c r="D8" s="94">
        <v>4</v>
      </c>
      <c r="E8" s="94">
        <v>5</v>
      </c>
      <c r="F8" s="94">
        <v>6</v>
      </c>
    </row>
    <row r="9" spans="1:6">
      <c r="A9" s="90">
        <v>1</v>
      </c>
      <c r="B9" s="114" t="s">
        <v>10</v>
      </c>
      <c r="C9" s="95">
        <v>1</v>
      </c>
      <c r="D9" s="96">
        <v>200000</v>
      </c>
      <c r="E9" s="96"/>
      <c r="F9" s="97">
        <f>C9*D9</f>
        <v>200000</v>
      </c>
    </row>
    <row r="10" spans="1:6" ht="42.75">
      <c r="A10" s="90">
        <v>2</v>
      </c>
      <c r="B10" s="94" t="s">
        <v>103</v>
      </c>
      <c r="C10" s="98">
        <v>1</v>
      </c>
      <c r="D10" s="99">
        <v>115000</v>
      </c>
      <c r="E10" s="100"/>
      <c r="F10" s="97">
        <f t="shared" ref="F10:F20" si="0">C10*D10</f>
        <v>115000</v>
      </c>
    </row>
    <row r="11" spans="1:6">
      <c r="A11" s="90">
        <v>3</v>
      </c>
      <c r="B11" s="90" t="s">
        <v>11</v>
      </c>
      <c r="C11" s="95">
        <v>1</v>
      </c>
      <c r="D11" s="101">
        <v>104000</v>
      </c>
      <c r="E11" s="96"/>
      <c r="F11" s="97">
        <f t="shared" si="0"/>
        <v>104000</v>
      </c>
    </row>
    <row r="12" spans="1:6">
      <c r="A12" s="90">
        <v>4</v>
      </c>
      <c r="B12" s="90" t="s">
        <v>12</v>
      </c>
      <c r="C12" s="95">
        <v>4</v>
      </c>
      <c r="D12" s="96">
        <v>115000</v>
      </c>
      <c r="E12" s="96"/>
      <c r="F12" s="97">
        <f t="shared" si="0"/>
        <v>460000</v>
      </c>
    </row>
    <row r="13" spans="1:6">
      <c r="A13" s="90">
        <v>5</v>
      </c>
      <c r="B13" s="90" t="s">
        <v>13</v>
      </c>
      <c r="C13" s="95">
        <v>4</v>
      </c>
      <c r="D13" s="101">
        <v>104000</v>
      </c>
      <c r="E13" s="96"/>
      <c r="F13" s="97">
        <f t="shared" si="0"/>
        <v>416000</v>
      </c>
    </row>
    <row r="14" spans="1:6" ht="28.5">
      <c r="A14" s="90">
        <v>6</v>
      </c>
      <c r="B14" s="94" t="s">
        <v>104</v>
      </c>
      <c r="C14" s="102">
        <v>0.5</v>
      </c>
      <c r="D14" s="101">
        <v>104000</v>
      </c>
      <c r="E14" s="103"/>
      <c r="F14" s="97">
        <f t="shared" si="0"/>
        <v>52000</v>
      </c>
    </row>
    <row r="15" spans="1:6">
      <c r="A15" s="90">
        <v>7</v>
      </c>
      <c r="B15" s="90" t="s">
        <v>16</v>
      </c>
      <c r="C15" s="95">
        <v>1</v>
      </c>
      <c r="D15" s="101">
        <v>104000</v>
      </c>
      <c r="E15" s="96"/>
      <c r="F15" s="97">
        <f t="shared" si="0"/>
        <v>104000</v>
      </c>
    </row>
    <row r="16" spans="1:6">
      <c r="A16" s="90">
        <v>8</v>
      </c>
      <c r="B16" s="90" t="s">
        <v>14</v>
      </c>
      <c r="C16" s="95">
        <v>1</v>
      </c>
      <c r="D16" s="101">
        <v>104000</v>
      </c>
      <c r="E16" s="96"/>
      <c r="F16" s="97">
        <f t="shared" si="0"/>
        <v>104000</v>
      </c>
    </row>
    <row r="17" spans="1:6">
      <c r="A17" s="90">
        <v>9</v>
      </c>
      <c r="B17" s="90" t="s">
        <v>15</v>
      </c>
      <c r="C17" s="95">
        <v>1</v>
      </c>
      <c r="D17" s="101">
        <v>104000</v>
      </c>
      <c r="E17" s="96"/>
      <c r="F17" s="97">
        <f t="shared" si="0"/>
        <v>104000</v>
      </c>
    </row>
    <row r="18" spans="1:6">
      <c r="A18" s="90">
        <v>10</v>
      </c>
      <c r="B18" s="90" t="s">
        <v>114</v>
      </c>
      <c r="C18" s="95">
        <v>1</v>
      </c>
      <c r="D18" s="101">
        <v>104000</v>
      </c>
      <c r="E18" s="96"/>
      <c r="F18" s="97">
        <f t="shared" si="0"/>
        <v>104000</v>
      </c>
    </row>
    <row r="19" spans="1:6">
      <c r="A19" s="90">
        <v>11</v>
      </c>
      <c r="B19" s="90" t="s">
        <v>107</v>
      </c>
      <c r="C19" s="95">
        <v>1</v>
      </c>
      <c r="D19" s="101">
        <v>104000</v>
      </c>
      <c r="E19" s="96"/>
      <c r="F19" s="97">
        <f t="shared" si="0"/>
        <v>104000</v>
      </c>
    </row>
    <row r="20" spans="1:6">
      <c r="A20" s="90">
        <v>12</v>
      </c>
      <c r="B20" s="90" t="s">
        <v>115</v>
      </c>
      <c r="C20" s="95">
        <v>1</v>
      </c>
      <c r="D20" s="101">
        <v>104000</v>
      </c>
      <c r="E20" s="96"/>
      <c r="F20" s="97">
        <f t="shared" si="0"/>
        <v>104000</v>
      </c>
    </row>
    <row r="21" spans="1:6">
      <c r="A21" s="129" t="s">
        <v>18</v>
      </c>
      <c r="B21" s="130"/>
      <c r="C21" s="104">
        <f>SUM(C9:C20)</f>
        <v>17.5</v>
      </c>
      <c r="D21" s="105">
        <f>SUM(D9:D20)</f>
        <v>1366000</v>
      </c>
      <c r="E21" s="106">
        <v>0</v>
      </c>
      <c r="F21" s="105">
        <f>SUM(F9:F20)</f>
        <v>1971000</v>
      </c>
    </row>
    <row r="22" spans="1:6">
      <c r="A22" s="107"/>
      <c r="B22" s="107"/>
      <c r="C22" s="108"/>
      <c r="D22" s="109"/>
      <c r="E22" s="108"/>
      <c r="F22" s="109"/>
    </row>
    <row r="23" spans="1:6">
      <c r="A23" s="126" t="s">
        <v>60</v>
      </c>
      <c r="B23" s="126"/>
      <c r="C23" s="126"/>
      <c r="D23" s="126"/>
      <c r="E23" s="126"/>
      <c r="F23" s="126"/>
    </row>
    <row r="25" spans="1:6">
      <c r="B25" s="76">
        <f>F21*12</f>
        <v>23652000</v>
      </c>
    </row>
    <row r="26" spans="1:6">
      <c r="B26" s="76">
        <f>'[2]3-րդ մանկապարտեզ'!$B$26+'2-րդ մանկապարտեզ'!B29+'Արծվաբերդի մանկապարտեզ'!B25+'Պառավաքարի մանկապարտեզ'!B22+'Այգեձորի մանկապարտեզ'!B28+'Նորաշենի մանկապարտեզ'!B21+'Նավուրի մանկապարտեզ'!B21+'Վ. Կարմիրաղբյուրի մանկապարտեզ'!B21+'Տավուշի մանկապարտեզ'!B22+'Ն. Կարմիրաղբյուրի մանկապարտեզ'!B22+'Վ. Ծաղկավանի մանկապարտեզ'!B22+'Մոսեսգեղի մանկապարտեզ'!B22+'Չորաթանի մանկապարտեզ'!B22+'Չինչինի մանկապարտեզ'!B22+'Վարագավանի մանկապարտեզ'!C23+'Չինարիի մանկապարտեզ'!B23+'Այգեպար մանկապարտեզ'!B23</f>
        <v>236055000</v>
      </c>
    </row>
  </sheetData>
  <mergeCells count="6">
    <mergeCell ref="A23:F23"/>
    <mergeCell ref="D2:F2"/>
    <mergeCell ref="D3:F3"/>
    <mergeCell ref="A5:F5"/>
    <mergeCell ref="A6:B6"/>
    <mergeCell ref="A21:B2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C3" sqref="C3:F3"/>
    </sheetView>
  </sheetViews>
  <sheetFormatPr defaultRowHeight="15"/>
  <cols>
    <col min="1" max="1" width="3.7109375" bestFit="1" customWidth="1"/>
    <col min="2" max="2" width="32.140625" style="65" customWidth="1"/>
    <col min="3" max="3" width="10" customWidth="1"/>
    <col min="4" max="4" width="15.85546875" customWidth="1"/>
    <col min="5" max="5" width="9.28515625" bestFit="1" customWidth="1"/>
    <col min="6" max="6" width="22.7109375" customWidth="1"/>
  </cols>
  <sheetData>
    <row r="1" spans="1:6">
      <c r="A1" s="32"/>
      <c r="B1" s="54"/>
      <c r="C1" s="33"/>
      <c r="D1" s="32"/>
      <c r="E1" s="32"/>
      <c r="F1" s="33" t="s">
        <v>126</v>
      </c>
    </row>
    <row r="2" spans="1:6" ht="15" customHeight="1">
      <c r="A2" s="32"/>
      <c r="B2" s="54"/>
      <c r="C2" s="33"/>
      <c r="D2" s="131" t="s">
        <v>0</v>
      </c>
      <c r="E2" s="131"/>
      <c r="F2" s="131"/>
    </row>
    <row r="3" spans="1:6">
      <c r="A3" s="32"/>
      <c r="B3" s="54"/>
      <c r="C3" s="131" t="s">
        <v>127</v>
      </c>
      <c r="D3" s="131"/>
      <c r="E3" s="131"/>
      <c r="F3" s="131"/>
    </row>
    <row r="4" spans="1:6" ht="34.5" customHeight="1">
      <c r="A4" s="132" t="s">
        <v>44</v>
      </c>
      <c r="B4" s="132"/>
      <c r="C4" s="132"/>
      <c r="D4" s="132"/>
      <c r="E4" s="132"/>
      <c r="F4" s="132"/>
    </row>
    <row r="5" spans="1:6" ht="31.5" customHeight="1">
      <c r="A5" s="34"/>
      <c r="B5" s="35" t="s">
        <v>2</v>
      </c>
      <c r="C5" s="36" t="s">
        <v>125</v>
      </c>
      <c r="D5" s="37"/>
      <c r="E5" s="37"/>
      <c r="F5" s="36"/>
    </row>
    <row r="6" spans="1:6" ht="42.75">
      <c r="A6" s="38" t="s">
        <v>4</v>
      </c>
      <c r="B6" s="55" t="s">
        <v>5</v>
      </c>
      <c r="C6" s="39" t="s">
        <v>6</v>
      </c>
      <c r="D6" s="40" t="s">
        <v>45</v>
      </c>
      <c r="E6" s="40" t="s">
        <v>8</v>
      </c>
      <c r="F6" s="39" t="s">
        <v>46</v>
      </c>
    </row>
    <row r="7" spans="1:6">
      <c r="A7" s="41">
        <v>1</v>
      </c>
      <c r="B7" s="56">
        <v>2</v>
      </c>
      <c r="C7" s="42">
        <v>3</v>
      </c>
      <c r="D7" s="42">
        <v>4</v>
      </c>
      <c r="E7" s="42">
        <v>5</v>
      </c>
      <c r="F7" s="42">
        <v>6</v>
      </c>
    </row>
    <row r="8" spans="1:6">
      <c r="A8" s="57">
        <v>1</v>
      </c>
      <c r="B8" s="58" t="s">
        <v>47</v>
      </c>
      <c r="C8" s="59">
        <v>1</v>
      </c>
      <c r="D8" s="59">
        <v>300000</v>
      </c>
      <c r="E8" s="60"/>
      <c r="F8" s="61">
        <f t="shared" ref="F8:F38" si="0">C8*D8</f>
        <v>300000</v>
      </c>
    </row>
    <row r="9" spans="1:6">
      <c r="A9" s="57">
        <v>2</v>
      </c>
      <c r="B9" s="58" t="s">
        <v>79</v>
      </c>
      <c r="C9" s="59">
        <v>1</v>
      </c>
      <c r="D9" s="59">
        <v>250000</v>
      </c>
      <c r="E9" s="60"/>
      <c r="F9" s="61">
        <f t="shared" si="0"/>
        <v>250000</v>
      </c>
    </row>
    <row r="10" spans="1:6">
      <c r="A10" s="57">
        <v>3</v>
      </c>
      <c r="B10" s="58" t="s">
        <v>80</v>
      </c>
      <c r="C10" s="59">
        <v>1</v>
      </c>
      <c r="D10" s="59">
        <v>200000</v>
      </c>
      <c r="E10" s="60"/>
      <c r="F10" s="61">
        <f t="shared" si="0"/>
        <v>200000</v>
      </c>
    </row>
    <row r="11" spans="1:6" ht="45">
      <c r="A11" s="57">
        <v>4</v>
      </c>
      <c r="B11" s="58" t="s">
        <v>81</v>
      </c>
      <c r="C11" s="59">
        <v>1</v>
      </c>
      <c r="D11" s="59">
        <v>230000</v>
      </c>
      <c r="E11" s="60"/>
      <c r="F11" s="61">
        <f t="shared" si="0"/>
        <v>230000</v>
      </c>
    </row>
    <row r="12" spans="1:6" ht="45">
      <c r="A12" s="57">
        <v>5</v>
      </c>
      <c r="B12" s="58" t="s">
        <v>82</v>
      </c>
      <c r="C12" s="59">
        <v>1</v>
      </c>
      <c r="D12" s="59">
        <v>230000</v>
      </c>
      <c r="E12" s="60"/>
      <c r="F12" s="61">
        <f t="shared" si="0"/>
        <v>230000</v>
      </c>
    </row>
    <row r="13" spans="1:6" ht="45">
      <c r="A13" s="57">
        <v>6</v>
      </c>
      <c r="B13" s="58" t="s">
        <v>83</v>
      </c>
      <c r="C13" s="59">
        <v>1</v>
      </c>
      <c r="D13" s="59">
        <v>230000</v>
      </c>
      <c r="E13" s="60"/>
      <c r="F13" s="61">
        <f t="shared" si="0"/>
        <v>230000</v>
      </c>
    </row>
    <row r="14" spans="1:6" ht="60">
      <c r="A14" s="57">
        <v>7</v>
      </c>
      <c r="B14" s="58" t="s">
        <v>84</v>
      </c>
      <c r="C14" s="59">
        <v>1</v>
      </c>
      <c r="D14" s="59">
        <v>230000</v>
      </c>
      <c r="E14" s="60"/>
      <c r="F14" s="61">
        <f t="shared" si="0"/>
        <v>230000</v>
      </c>
    </row>
    <row r="15" spans="1:6" ht="30">
      <c r="A15" s="57">
        <v>8</v>
      </c>
      <c r="B15" s="58" t="s">
        <v>85</v>
      </c>
      <c r="C15" s="59">
        <v>1</v>
      </c>
      <c r="D15" s="59">
        <v>230000</v>
      </c>
      <c r="E15" s="60"/>
      <c r="F15" s="61">
        <f t="shared" si="0"/>
        <v>230000</v>
      </c>
    </row>
    <row r="16" spans="1:6">
      <c r="A16" s="57">
        <v>9</v>
      </c>
      <c r="B16" s="58" t="s">
        <v>124</v>
      </c>
      <c r="C16" s="59">
        <v>1</v>
      </c>
      <c r="D16" s="59">
        <v>140000</v>
      </c>
      <c r="E16" s="60"/>
      <c r="F16" s="61">
        <f t="shared" si="0"/>
        <v>140000</v>
      </c>
    </row>
    <row r="17" spans="1:6">
      <c r="A17" s="57">
        <v>10</v>
      </c>
      <c r="B17" s="58" t="s">
        <v>86</v>
      </c>
      <c r="C17" s="59">
        <v>1</v>
      </c>
      <c r="D17" s="59">
        <v>125000</v>
      </c>
      <c r="E17" s="60"/>
      <c r="F17" s="61">
        <f t="shared" si="0"/>
        <v>125000</v>
      </c>
    </row>
    <row r="18" spans="1:6">
      <c r="A18" s="57">
        <v>11</v>
      </c>
      <c r="B18" s="58" t="s">
        <v>48</v>
      </c>
      <c r="C18" s="110">
        <v>1</v>
      </c>
      <c r="D18" s="110">
        <v>200000</v>
      </c>
      <c r="E18" s="62"/>
      <c r="F18" s="61">
        <f t="shared" si="0"/>
        <v>200000</v>
      </c>
    </row>
    <row r="19" spans="1:6" ht="30">
      <c r="A19" s="57">
        <v>12</v>
      </c>
      <c r="B19" s="58" t="s">
        <v>87</v>
      </c>
      <c r="C19" s="59">
        <v>1</v>
      </c>
      <c r="D19" s="59">
        <v>200000</v>
      </c>
      <c r="E19" s="62"/>
      <c r="F19" s="61">
        <f t="shared" si="0"/>
        <v>200000</v>
      </c>
    </row>
    <row r="20" spans="1:6">
      <c r="A20" s="57">
        <v>13</v>
      </c>
      <c r="B20" s="58" t="s">
        <v>72</v>
      </c>
      <c r="C20" s="59">
        <v>1</v>
      </c>
      <c r="D20" s="59">
        <v>200000</v>
      </c>
      <c r="E20" s="62"/>
      <c r="F20" s="61">
        <f t="shared" si="0"/>
        <v>200000</v>
      </c>
    </row>
    <row r="21" spans="1:6">
      <c r="A21" s="57">
        <v>14</v>
      </c>
      <c r="B21" s="58" t="s">
        <v>88</v>
      </c>
      <c r="C21" s="59">
        <v>3</v>
      </c>
      <c r="D21" s="59">
        <v>104000</v>
      </c>
      <c r="E21" s="62"/>
      <c r="F21" s="61">
        <f t="shared" si="0"/>
        <v>312000</v>
      </c>
    </row>
    <row r="22" spans="1:6" ht="45">
      <c r="A22" s="57">
        <v>15</v>
      </c>
      <c r="B22" s="58" t="s">
        <v>89</v>
      </c>
      <c r="C22" s="59">
        <v>1</v>
      </c>
      <c r="D22" s="59">
        <v>175000</v>
      </c>
      <c r="E22" s="62"/>
      <c r="F22" s="61">
        <f t="shared" si="0"/>
        <v>175000</v>
      </c>
    </row>
    <row r="23" spans="1:6">
      <c r="A23" s="57">
        <v>16</v>
      </c>
      <c r="B23" s="58" t="s">
        <v>90</v>
      </c>
      <c r="C23" s="59">
        <v>8</v>
      </c>
      <c r="D23" s="59">
        <v>125000</v>
      </c>
      <c r="E23" s="62"/>
      <c r="F23" s="61">
        <f t="shared" si="0"/>
        <v>1000000</v>
      </c>
    </row>
    <row r="24" spans="1:6">
      <c r="A24" s="57">
        <v>17</v>
      </c>
      <c r="B24" s="58" t="s">
        <v>52</v>
      </c>
      <c r="C24" s="59">
        <v>1</v>
      </c>
      <c r="D24" s="59">
        <v>145000</v>
      </c>
      <c r="E24" s="63"/>
      <c r="F24" s="64">
        <f t="shared" si="0"/>
        <v>145000</v>
      </c>
    </row>
    <row r="25" spans="1:6">
      <c r="A25" s="57">
        <v>18</v>
      </c>
      <c r="B25" s="58" t="s">
        <v>91</v>
      </c>
      <c r="C25" s="59">
        <v>7</v>
      </c>
      <c r="D25" s="59">
        <v>104000</v>
      </c>
      <c r="E25" s="60"/>
      <c r="F25" s="61">
        <f t="shared" si="0"/>
        <v>728000</v>
      </c>
    </row>
    <row r="26" spans="1:6">
      <c r="A26" s="57">
        <v>19</v>
      </c>
      <c r="B26" s="58" t="s">
        <v>92</v>
      </c>
      <c r="C26" s="59">
        <v>8</v>
      </c>
      <c r="D26" s="59">
        <v>104000</v>
      </c>
      <c r="E26" s="60"/>
      <c r="F26" s="61">
        <f t="shared" si="0"/>
        <v>832000</v>
      </c>
    </row>
    <row r="27" spans="1:6">
      <c r="A27" s="57">
        <v>20</v>
      </c>
      <c r="B27" s="58" t="s">
        <v>93</v>
      </c>
      <c r="C27" s="59">
        <v>2</v>
      </c>
      <c r="D27" s="59">
        <v>145000</v>
      </c>
      <c r="E27" s="60"/>
      <c r="F27" s="61">
        <f t="shared" si="0"/>
        <v>290000</v>
      </c>
    </row>
    <row r="28" spans="1:6">
      <c r="A28" s="57">
        <v>21</v>
      </c>
      <c r="B28" s="58" t="s">
        <v>94</v>
      </c>
      <c r="C28" s="59">
        <v>2</v>
      </c>
      <c r="D28" s="59">
        <v>145000</v>
      </c>
      <c r="E28" s="60"/>
      <c r="F28" s="61">
        <f t="shared" si="0"/>
        <v>290000</v>
      </c>
    </row>
    <row r="29" spans="1:6">
      <c r="A29" s="57">
        <v>22</v>
      </c>
      <c r="B29" s="58" t="s">
        <v>95</v>
      </c>
      <c r="C29" s="59">
        <v>2</v>
      </c>
      <c r="D29" s="59">
        <v>115000</v>
      </c>
      <c r="E29" s="60"/>
      <c r="F29" s="61">
        <f t="shared" si="0"/>
        <v>230000</v>
      </c>
    </row>
    <row r="30" spans="1:6" ht="30">
      <c r="A30" s="57">
        <v>23</v>
      </c>
      <c r="B30" s="58" t="s">
        <v>96</v>
      </c>
      <c r="C30" s="110">
        <v>14</v>
      </c>
      <c r="D30" s="110">
        <v>115000</v>
      </c>
      <c r="E30" s="60"/>
      <c r="F30" s="61">
        <f t="shared" si="0"/>
        <v>1610000</v>
      </c>
    </row>
    <row r="31" spans="1:6">
      <c r="A31" s="57">
        <v>24</v>
      </c>
      <c r="B31" s="58" t="s">
        <v>49</v>
      </c>
      <c r="C31" s="59">
        <v>26</v>
      </c>
      <c r="D31" s="59">
        <v>104000</v>
      </c>
      <c r="E31" s="62"/>
      <c r="F31" s="61">
        <f t="shared" si="0"/>
        <v>2704000</v>
      </c>
    </row>
    <row r="32" spans="1:6">
      <c r="A32" s="57">
        <v>25</v>
      </c>
      <c r="B32" s="58" t="s">
        <v>97</v>
      </c>
      <c r="C32" s="110">
        <v>24</v>
      </c>
      <c r="D32" s="110">
        <v>115000</v>
      </c>
      <c r="E32" s="60"/>
      <c r="F32" s="61">
        <f t="shared" si="0"/>
        <v>2760000</v>
      </c>
    </row>
    <row r="33" spans="1:6" ht="30">
      <c r="A33" s="57">
        <v>26</v>
      </c>
      <c r="B33" s="58" t="s">
        <v>98</v>
      </c>
      <c r="C33" s="59">
        <v>1</v>
      </c>
      <c r="D33" s="59">
        <v>104000</v>
      </c>
      <c r="E33" s="60"/>
      <c r="F33" s="61">
        <f t="shared" si="0"/>
        <v>104000</v>
      </c>
    </row>
    <row r="34" spans="1:6">
      <c r="A34" s="57">
        <v>27</v>
      </c>
      <c r="B34" s="58" t="s">
        <v>53</v>
      </c>
      <c r="C34" s="59">
        <v>5</v>
      </c>
      <c r="D34" s="59">
        <v>104000</v>
      </c>
      <c r="E34" s="62"/>
      <c r="F34" s="61">
        <f t="shared" si="0"/>
        <v>520000</v>
      </c>
    </row>
    <row r="35" spans="1:6">
      <c r="A35" s="57">
        <v>28</v>
      </c>
      <c r="B35" s="58" t="s">
        <v>99</v>
      </c>
      <c r="C35" s="59">
        <v>1</v>
      </c>
      <c r="D35" s="59">
        <v>104000</v>
      </c>
      <c r="E35" s="60"/>
      <c r="F35" s="61">
        <f t="shared" si="0"/>
        <v>104000</v>
      </c>
    </row>
    <row r="36" spans="1:6">
      <c r="A36" s="57">
        <v>29</v>
      </c>
      <c r="B36" s="58" t="s">
        <v>50</v>
      </c>
      <c r="C36" s="59">
        <v>34</v>
      </c>
      <c r="D36" s="59">
        <v>104000</v>
      </c>
      <c r="E36" s="60"/>
      <c r="F36" s="61">
        <f t="shared" si="0"/>
        <v>3536000</v>
      </c>
    </row>
    <row r="37" spans="1:6">
      <c r="A37" s="57">
        <v>30</v>
      </c>
      <c r="B37" s="58" t="s">
        <v>122</v>
      </c>
      <c r="C37" s="110">
        <v>1</v>
      </c>
      <c r="D37" s="110">
        <v>150000</v>
      </c>
      <c r="E37" s="60"/>
      <c r="F37" s="61">
        <f t="shared" si="0"/>
        <v>150000</v>
      </c>
    </row>
    <row r="38" spans="1:6">
      <c r="A38" s="57">
        <v>31</v>
      </c>
      <c r="B38" s="58" t="s">
        <v>51</v>
      </c>
      <c r="C38" s="59">
        <v>2</v>
      </c>
      <c r="D38" s="59">
        <v>104000</v>
      </c>
      <c r="E38" s="60"/>
      <c r="F38" s="61">
        <f t="shared" si="0"/>
        <v>208000</v>
      </c>
    </row>
    <row r="39" spans="1:6">
      <c r="A39" s="133" t="s">
        <v>57</v>
      </c>
      <c r="B39" s="133"/>
      <c r="C39" s="43">
        <f>SUM(C8:C38)</f>
        <v>155</v>
      </c>
      <c r="D39" s="44">
        <f>SUM(D8:D38)</f>
        <v>4931000</v>
      </c>
      <c r="E39" s="43"/>
      <c r="F39" s="44">
        <f>SUM(F8:F38)</f>
        <v>18463000</v>
      </c>
    </row>
    <row r="41" spans="1:6">
      <c r="B41" s="134" t="s">
        <v>59</v>
      </c>
      <c r="C41" s="134"/>
      <c r="D41" s="134"/>
      <c r="E41" s="134"/>
      <c r="F41" s="134"/>
    </row>
    <row r="44" spans="1:6">
      <c r="B44" s="65">
        <f>F39*12</f>
        <v>221556000</v>
      </c>
    </row>
  </sheetData>
  <mergeCells count="5">
    <mergeCell ref="D2:F2"/>
    <mergeCell ref="C3:F3"/>
    <mergeCell ref="A4:F4"/>
    <mergeCell ref="A39:B39"/>
    <mergeCell ref="B41:F41"/>
  </mergeCells>
  <pageMargins left="0.2" right="0.28999999999999998" top="0.31" bottom="0.46" header="0.21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M23" sqref="M23"/>
    </sheetView>
  </sheetViews>
  <sheetFormatPr defaultRowHeight="15"/>
  <sheetData>
    <row r="1" spans="1:8">
      <c r="A1" s="135" t="s">
        <v>123</v>
      </c>
      <c r="B1" s="135"/>
      <c r="C1" s="135"/>
      <c r="D1" s="135"/>
      <c r="E1" s="135"/>
      <c r="F1" s="135"/>
      <c r="G1" s="135"/>
      <c r="H1" s="135"/>
    </row>
    <row r="2" spans="1:8">
      <c r="A2" s="135"/>
      <c r="B2" s="135"/>
      <c r="C2" s="135"/>
      <c r="D2" s="135"/>
      <c r="E2" s="135"/>
      <c r="F2" s="135"/>
      <c r="G2" s="135"/>
      <c r="H2" s="135"/>
    </row>
    <row r="3" spans="1:8">
      <c r="A3" s="135"/>
      <c r="B3" s="135"/>
      <c r="C3" s="135"/>
      <c r="D3" s="135"/>
      <c r="E3" s="135"/>
      <c r="F3" s="135"/>
      <c r="G3" s="135"/>
      <c r="H3" s="135"/>
    </row>
    <row r="4" spans="1:8">
      <c r="A4" s="135"/>
      <c r="B4" s="135"/>
      <c r="C4" s="135"/>
      <c r="D4" s="135"/>
      <c r="E4" s="135"/>
      <c r="F4" s="135"/>
      <c r="G4" s="135"/>
      <c r="H4" s="135"/>
    </row>
  </sheetData>
  <mergeCells count="2">
    <mergeCell ref="A1:E4"/>
    <mergeCell ref="F1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Այգեպար մանկապարտեզ</vt:lpstr>
      <vt:lpstr>Չինարիի մանկապարտեզ</vt:lpstr>
      <vt:lpstr>Վարագավանի մանկապարտեզ</vt:lpstr>
      <vt:lpstr>Չինչինի մանկապարտեզ</vt:lpstr>
      <vt:lpstr>Չորաթանի մանկապարտեզ</vt:lpstr>
      <vt:lpstr>Մոսեսգեղի մանկապարտեզ</vt:lpstr>
      <vt:lpstr>Վ. Ծաղկավանի մանկապարտեզ</vt:lpstr>
      <vt:lpstr>Ն. Կարմիրաղբյուրի մանկապարտեզ</vt:lpstr>
      <vt:lpstr>Տավուշի մանկապարտեզ</vt:lpstr>
      <vt:lpstr>Վ. Կարմիրաղբյուրի մանկապարտեզ</vt:lpstr>
      <vt:lpstr>Նավուրի մանկապարտեզ</vt:lpstr>
      <vt:lpstr>Նորաշենի մանկապարտեզ</vt:lpstr>
      <vt:lpstr>Այգեձորի մանկապարտեզ</vt:lpstr>
      <vt:lpstr>Պառավաքարի մանկապարտեզ</vt:lpstr>
      <vt:lpstr>Արծվաբերդի մանկապարտեզ</vt:lpstr>
      <vt:lpstr>2-րդ մանկապարտեզ</vt:lpstr>
      <vt:lpstr>3-րդ մանկապարտեզ</vt:lpstr>
      <vt:lpstr>Կոմունալ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2024-12-17T13:38:16Z</dcterms:modified>
</cp:coreProperties>
</file>