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hat1" sheetId="4" r:id="rId1"/>
    <sheet name="hat2" sheetId="5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G306" i="5"/>
  <c r="G304" s="1"/>
  <c r="H304"/>
  <c r="H302" s="1"/>
  <c r="F301"/>
  <c r="F300"/>
  <c r="H298"/>
  <c r="G298"/>
  <c r="F298"/>
  <c r="F296"/>
  <c r="H294"/>
  <c r="G294"/>
  <c r="F294" s="1"/>
  <c r="G293"/>
  <c r="G291" s="1"/>
  <c r="H291"/>
  <c r="F290"/>
  <c r="H288"/>
  <c r="G288"/>
  <c r="F288" s="1"/>
  <c r="F287"/>
  <c r="H285"/>
  <c r="G285"/>
  <c r="F285"/>
  <c r="F284"/>
  <c r="H282"/>
  <c r="G282"/>
  <c r="F282" s="1"/>
  <c r="F281"/>
  <c r="H279"/>
  <c r="G279"/>
  <c r="F279" s="1"/>
  <c r="F278"/>
  <c r="H276"/>
  <c r="G276"/>
  <c r="F276"/>
  <c r="F275"/>
  <c r="F274"/>
  <c r="H272"/>
  <c r="H270" s="1"/>
  <c r="G272"/>
  <c r="F272" s="1"/>
  <c r="F269"/>
  <c r="H267"/>
  <c r="G267"/>
  <c r="F267"/>
  <c r="F266"/>
  <c r="H264"/>
  <c r="G264"/>
  <c r="F264" s="1"/>
  <c r="F263"/>
  <c r="H261"/>
  <c r="G261"/>
  <c r="F261" s="1"/>
  <c r="F260"/>
  <c r="G259"/>
  <c r="G257" s="1"/>
  <c r="F257" s="1"/>
  <c r="H257"/>
  <c r="F256"/>
  <c r="F255"/>
  <c r="H253"/>
  <c r="G253"/>
  <c r="F253"/>
  <c r="F252"/>
  <c r="F251"/>
  <c r="H249"/>
  <c r="G249"/>
  <c r="F249"/>
  <c r="F248"/>
  <c r="F247"/>
  <c r="H245"/>
  <c r="G245"/>
  <c r="F245" s="1"/>
  <c r="F244"/>
  <c r="G243"/>
  <c r="G241" s="1"/>
  <c r="H241"/>
  <c r="H239"/>
  <c r="F238"/>
  <c r="H236"/>
  <c r="G236"/>
  <c r="F236" s="1"/>
  <c r="F235"/>
  <c r="H233"/>
  <c r="G233"/>
  <c r="F233" s="1"/>
  <c r="F232"/>
  <c r="F231"/>
  <c r="F230"/>
  <c r="H228"/>
  <c r="G228"/>
  <c r="F228" s="1"/>
  <c r="F227"/>
  <c r="F226"/>
  <c r="F225"/>
  <c r="H223"/>
  <c r="G223"/>
  <c r="F223" s="1"/>
  <c r="F222"/>
  <c r="F221"/>
  <c r="F220"/>
  <c r="G219"/>
  <c r="F219" s="1"/>
  <c r="G218"/>
  <c r="F218" s="1"/>
  <c r="F217"/>
  <c r="G216"/>
  <c r="G214" s="1"/>
  <c r="F214" s="1"/>
  <c r="H214"/>
  <c r="G213"/>
  <c r="G211" s="1"/>
  <c r="H211"/>
  <c r="H209" s="1"/>
  <c r="F208"/>
  <c r="F207"/>
  <c r="H205"/>
  <c r="G205"/>
  <c r="F205"/>
  <c r="F204"/>
  <c r="H202"/>
  <c r="F202" s="1"/>
  <c r="G202"/>
  <c r="F201"/>
  <c r="H199"/>
  <c r="G199"/>
  <c r="F199" s="1"/>
  <c r="F198"/>
  <c r="F197"/>
  <c r="F196"/>
  <c r="F195"/>
  <c r="H193"/>
  <c r="G193"/>
  <c r="F193" s="1"/>
  <c r="F192"/>
  <c r="F191"/>
  <c r="F190"/>
  <c r="G189"/>
  <c r="G187" s="1"/>
  <c r="H187"/>
  <c r="F186"/>
  <c r="F185"/>
  <c r="F184"/>
  <c r="H182"/>
  <c r="H180" s="1"/>
  <c r="G182"/>
  <c r="F182" s="1"/>
  <c r="F179"/>
  <c r="H177"/>
  <c r="G177"/>
  <c r="F177"/>
  <c r="F176"/>
  <c r="F174"/>
  <c r="G173"/>
  <c r="G171" s="1"/>
  <c r="F171" s="1"/>
  <c r="F173"/>
  <c r="H170"/>
  <c r="H168" s="1"/>
  <c r="G170"/>
  <c r="G168" s="1"/>
  <c r="F167"/>
  <c r="G165"/>
  <c r="F165" s="1"/>
  <c r="F164"/>
  <c r="H162"/>
  <c r="G162"/>
  <c r="F162"/>
  <c r="H160"/>
  <c r="F159"/>
  <c r="H157"/>
  <c r="F157" s="1"/>
  <c r="G157"/>
  <c r="F156"/>
  <c r="H154"/>
  <c r="G154"/>
  <c r="F154" s="1"/>
  <c r="F153"/>
  <c r="H151"/>
  <c r="G151"/>
  <c r="F151" s="1"/>
  <c r="F150"/>
  <c r="H148"/>
  <c r="F148" s="1"/>
  <c r="G148"/>
  <c r="F147"/>
  <c r="H145"/>
  <c r="G145"/>
  <c r="F145" s="1"/>
  <c r="G144"/>
  <c r="G142" s="1"/>
  <c r="H142"/>
  <c r="H140"/>
  <c r="F139"/>
  <c r="H137"/>
  <c r="F137" s="1"/>
  <c r="G137"/>
  <c r="F136"/>
  <c r="F135"/>
  <c r="F134"/>
  <c r="F133"/>
  <c r="F132"/>
  <c r="F131"/>
  <c r="F130"/>
  <c r="H128"/>
  <c r="G128"/>
  <c r="F128" s="1"/>
  <c r="F127"/>
  <c r="F126"/>
  <c r="F125"/>
  <c r="F124"/>
  <c r="H122"/>
  <c r="G122"/>
  <c r="F122" s="1"/>
  <c r="F121"/>
  <c r="H119"/>
  <c r="G119"/>
  <c r="F119" s="1"/>
  <c r="F118"/>
  <c r="F117"/>
  <c r="F116"/>
  <c r="F115"/>
  <c r="H114"/>
  <c r="H112" s="1"/>
  <c r="G114"/>
  <c r="F114" s="1"/>
  <c r="G112"/>
  <c r="F111"/>
  <c r="F110"/>
  <c r="F109"/>
  <c r="H107"/>
  <c r="G107"/>
  <c r="F107"/>
  <c r="F106"/>
  <c r="F105"/>
  <c r="F104"/>
  <c r="F103"/>
  <c r="F102"/>
  <c r="F101"/>
  <c r="H99"/>
  <c r="G99"/>
  <c r="F99" s="1"/>
  <c r="F98"/>
  <c r="F97"/>
  <c r="F96"/>
  <c r="G95"/>
  <c r="G93" s="1"/>
  <c r="F95"/>
  <c r="H93"/>
  <c r="F92"/>
  <c r="F91"/>
  <c r="H89"/>
  <c r="G89"/>
  <c r="F89" s="1"/>
  <c r="F86"/>
  <c r="H84"/>
  <c r="G84"/>
  <c r="F84"/>
  <c r="F83"/>
  <c r="H81"/>
  <c r="G81"/>
  <c r="F81" s="1"/>
  <c r="F80"/>
  <c r="H78"/>
  <c r="G78"/>
  <c r="F78" s="1"/>
  <c r="F77"/>
  <c r="H75"/>
  <c r="G75"/>
  <c r="F75"/>
  <c r="F74"/>
  <c r="F73"/>
  <c r="H71"/>
  <c r="G71"/>
  <c r="F71" s="1"/>
  <c r="F70"/>
  <c r="H68"/>
  <c r="H61" s="1"/>
  <c r="G68"/>
  <c r="F67"/>
  <c r="F66"/>
  <c r="F65"/>
  <c r="H63"/>
  <c r="G63"/>
  <c r="G61" s="1"/>
  <c r="F61" s="1"/>
  <c r="F60"/>
  <c r="H58"/>
  <c r="G58"/>
  <c r="F58" s="1"/>
  <c r="F56"/>
  <c r="H54"/>
  <c r="F54" s="1"/>
  <c r="G54"/>
  <c r="F53"/>
  <c r="H51"/>
  <c r="F51" s="1"/>
  <c r="G51"/>
  <c r="G50"/>
  <c r="G48" s="1"/>
  <c r="F48" s="1"/>
  <c r="H48"/>
  <c r="H43" s="1"/>
  <c r="F47"/>
  <c r="H45"/>
  <c r="G45"/>
  <c r="G43" s="1"/>
  <c r="F42"/>
  <c r="F41"/>
  <c r="F40"/>
  <c r="H38"/>
  <c r="H36" s="1"/>
  <c r="G38"/>
  <c r="F38"/>
  <c r="G36"/>
  <c r="F35"/>
  <c r="H33"/>
  <c r="G33"/>
  <c r="F33"/>
  <c r="G32"/>
  <c r="G30" s="1"/>
  <c r="F30" s="1"/>
  <c r="F32"/>
  <c r="H30"/>
  <c r="F29"/>
  <c r="H27"/>
  <c r="G27"/>
  <c r="F27" s="1"/>
  <c r="F26"/>
  <c r="H24"/>
  <c r="G24"/>
  <c r="F24" s="1"/>
  <c r="F23"/>
  <c r="F22"/>
  <c r="F21"/>
  <c r="H19"/>
  <c r="F19" s="1"/>
  <c r="G19"/>
  <c r="F18"/>
  <c r="F17"/>
  <c r="H15"/>
  <c r="G15"/>
  <c r="F15"/>
  <c r="F14"/>
  <c r="F13"/>
  <c r="H12"/>
  <c r="H10" s="1"/>
  <c r="H8" s="1"/>
  <c r="G12"/>
  <c r="F12"/>
  <c r="G10"/>
  <c r="G8" s="1"/>
  <c r="D146" i="4"/>
  <c r="D145"/>
  <c r="D144"/>
  <c r="F141"/>
  <c r="E141"/>
  <c r="D141" s="1"/>
  <c r="D140"/>
  <c r="D139"/>
  <c r="F136"/>
  <c r="D136" s="1"/>
  <c r="D135"/>
  <c r="D134"/>
  <c r="E131"/>
  <c r="D131" s="1"/>
  <c r="D130"/>
  <c r="D129"/>
  <c r="E126"/>
  <c r="D126"/>
  <c r="D125"/>
  <c r="E116"/>
  <c r="E113" s="1"/>
  <c r="D113" s="1"/>
  <c r="D112"/>
  <c r="D111"/>
  <c r="D110"/>
  <c r="D107"/>
  <c r="D106"/>
  <c r="D105"/>
  <c r="D104"/>
  <c r="D103"/>
  <c r="E100"/>
  <c r="D100" s="1"/>
  <c r="D99"/>
  <c r="E97"/>
  <c r="D97" s="1"/>
  <c r="D96"/>
  <c r="F94"/>
  <c r="F91" s="1"/>
  <c r="D90"/>
  <c r="D89"/>
  <c r="F86"/>
  <c r="D86" s="1"/>
  <c r="D85"/>
  <c r="E84"/>
  <c r="D84"/>
  <c r="D83"/>
  <c r="D82"/>
  <c r="D80"/>
  <c r="D79"/>
  <c r="E76"/>
  <c r="D76" s="1"/>
  <c r="D75"/>
  <c r="F73"/>
  <c r="D73" s="1"/>
  <c r="D72"/>
  <c r="E70"/>
  <c r="D70"/>
  <c r="D69"/>
  <c r="F67"/>
  <c r="F61" s="1"/>
  <c r="D66"/>
  <c r="E64"/>
  <c r="D64" s="1"/>
  <c r="D60"/>
  <c r="D59"/>
  <c r="D58"/>
  <c r="D57"/>
  <c r="E55"/>
  <c r="E52" s="1"/>
  <c r="D52" s="1"/>
  <c r="D51"/>
  <c r="D50"/>
  <c r="E47"/>
  <c r="D47" s="1"/>
  <c r="E45"/>
  <c r="D45" s="1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E25"/>
  <c r="D25" s="1"/>
  <c r="D19"/>
  <c r="E17"/>
  <c r="D17"/>
  <c r="D16"/>
  <c r="D15"/>
  <c r="D14"/>
  <c r="E12"/>
  <c r="G302" i="5" l="1"/>
  <c r="F304"/>
  <c r="F302" s="1"/>
  <c r="G239"/>
  <c r="F239" s="1"/>
  <c r="F241"/>
  <c r="F187"/>
  <c r="G180"/>
  <c r="F180" s="1"/>
  <c r="G209"/>
  <c r="F209" s="1"/>
  <c r="F211"/>
  <c r="F43"/>
  <c r="F8"/>
  <c r="F93"/>
  <c r="G87"/>
  <c r="F87" s="1"/>
  <c r="G140"/>
  <c r="F140" s="1"/>
  <c r="F142"/>
  <c r="H7"/>
  <c r="F168"/>
  <c r="G160"/>
  <c r="F160" s="1"/>
  <c r="F291"/>
  <c r="G270"/>
  <c r="F270" s="1"/>
  <c r="F36"/>
  <c r="H87"/>
  <c r="F112"/>
  <c r="F50"/>
  <c r="F144"/>
  <c r="F189"/>
  <c r="F216"/>
  <c r="F243"/>
  <c r="F306"/>
  <c r="F68"/>
  <c r="F170"/>
  <c r="F259"/>
  <c r="F213"/>
  <c r="F293"/>
  <c r="F10"/>
  <c r="F45"/>
  <c r="F63"/>
  <c r="F7" i="4"/>
  <c r="D94"/>
  <c r="D55"/>
  <c r="D67"/>
  <c r="E91"/>
  <c r="D91" s="1"/>
  <c r="D12"/>
  <c r="E22"/>
  <c r="E61"/>
  <c r="D61" s="1"/>
  <c r="D116"/>
  <c r="G7" i="5" l="1"/>
  <c r="E20" i="4"/>
  <c r="D22"/>
  <c r="F7" i="5" l="1"/>
  <c r="K7"/>
  <c r="J7"/>
  <c r="D20" i="4"/>
  <c r="E9"/>
  <c r="E7" l="1"/>
  <c r="D7" s="1"/>
  <c r="D9"/>
</calcChain>
</file>

<file path=xl/sharedStrings.xml><?xml version="1.0" encoding="utf-8"?>
<sst xmlns="http://schemas.openxmlformats.org/spreadsheetml/2006/main" count="1259" uniqueCount="399">
  <si>
    <t>ՀԱՎԵԼՎԱԾ 1</t>
  </si>
  <si>
    <t>ԲԵՐԴ  ՀԱՄԱՅՆՔԻ 2024Թ ԲՅՈՒՋԵԻ ԵԿԱՄՈՒՏՆԵՐԸ</t>
  </si>
  <si>
    <t>(հազար դրամներով)</t>
  </si>
  <si>
    <t>Տողի NN</t>
  </si>
  <si>
    <t>Եկամտատեսակները</t>
  </si>
  <si>
    <t>Հոդվածի NN</t>
  </si>
  <si>
    <t>Ընդամենը  (սյ 5 + սյ 6)</t>
  </si>
  <si>
    <t>այդ թվում</t>
  </si>
  <si>
    <t>վարչական մաս</t>
  </si>
  <si>
    <t>ֆոնդային մաս</t>
  </si>
  <si>
    <t>1</t>
  </si>
  <si>
    <t xml:space="preserve">   ԸՆԴԱՄԵՆԸ  ԵԿԱՄՈՒՏՆԵՐ                                               (տող 1100 + տող 1200+տող 1300)</t>
  </si>
  <si>
    <t xml:space="preserve">այդ թվում՝ </t>
  </si>
  <si>
    <t>1. ՀԱՐԿԵՐ ԵՎ ՏՈՒՐՔԵՐ</t>
  </si>
  <si>
    <t>X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</si>
  <si>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</si>
  <si>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</si>
  <si>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</si>
  <si>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</si>
  <si>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</si>
  <si>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</si>
  <si>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1112</t>
  </si>
  <si>
    <t>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</si>
  <si>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</si>
  <si>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</si>
  <si>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</si>
  <si>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</si>
  <si>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1131</t>
  </si>
  <si>
    <t>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</si>
  <si>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</si>
  <si>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</si>
  <si>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որից`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</si>
  <si>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</si>
  <si>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</si>
  <si>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</si>
  <si>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</si>
  <si>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</si>
  <si>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</si>
  <si>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</si>
  <si>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</si>
  <si>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</si>
  <si>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</si>
  <si>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ժ) Համայնքի արխիվից փաստաթղթերի պատճեններ և կրկնօրինակներ տրամադրելու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</si>
  <si>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</si>
  <si>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</si>
  <si>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</si>
  <si>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</si>
  <si>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</si>
  <si>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</si>
  <si>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</si>
  <si>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1.4 Ապրանքների մատակարարումից և ծառայությունների մատուցումից այլ պարտադիր վճարներ</t>
  </si>
  <si>
    <t>1151</t>
  </si>
  <si>
    <t>Համայնքի բյուջե վճարվող պետական տուրքեր</t>
  </si>
  <si>
    <t>(տող 1152 + տող 1153 )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</si>
  <si>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</si>
  <si>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</si>
  <si>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</si>
  <si>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</si>
  <si>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</si>
  <si>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</si>
  <si>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1161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</si>
  <si>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</si>
  <si>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</si>
  <si>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1162</t>
  </si>
  <si>
    <t>ա) Եկամտահարկ</t>
  </si>
  <si>
    <t>1163</t>
  </si>
  <si>
    <t>բ) Շահութահարկ</t>
  </si>
  <si>
    <t>1164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</si>
  <si>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</si>
  <si>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1165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</si>
  <si>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</si>
  <si>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</si>
  <si>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</si>
  <si>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</si>
  <si>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</si>
  <si>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</si>
  <si>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</si>
  <si>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</si>
  <si>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</si>
  <si>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</si>
  <si>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</si>
  <si>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</si>
  <si>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</si>
  <si>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</si>
  <si>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</si>
  <si>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</si>
  <si>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</si>
  <si>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</si>
  <si>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</si>
  <si>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</si>
  <si>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</si>
  <si>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</si>
  <si>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</si>
  <si>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համայնքի վարչական բյուջեին տրամադրվող այլ դոտացիաներ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</si>
  <si>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</si>
  <si>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</si>
  <si>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</si>
  <si>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</si>
  <si>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</si>
  <si>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համայնքի վարչական բյուջեին տրամադրվող նպատակային հատկացումներ (սուբվենցիաներ)</t>
  </si>
  <si>
    <t>1258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</si>
  <si>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</si>
  <si>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</si>
  <si>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</si>
  <si>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</si>
  <si>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</si>
  <si>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</si>
  <si>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</si>
  <si>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</si>
  <si>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</si>
  <si>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</si>
  <si>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</si>
  <si>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</si>
  <si>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</si>
  <si>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</si>
  <si>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</si>
  <si>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</si>
  <si>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</si>
  <si>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</si>
  <si>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</si>
  <si>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</si>
  <si>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</si>
  <si>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</si>
  <si>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</si>
  <si>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</si>
  <si>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</si>
  <si>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</si>
  <si>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</si>
  <si>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</si>
  <si>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</si>
  <si>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</si>
  <si>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</si>
  <si>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</si>
  <si>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</si>
  <si>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</si>
  <si>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</si>
  <si>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1351</t>
  </si>
  <si>
    <t>Տեղական վճարներ</t>
  </si>
  <si>
    <t>Ճարտարապետաշինարարական նախագծային փաստաթղթերով նախատեսված աշխատանքներն ավարտելուց հետո շահագործման թույլտվության ձևակերպման համար/հասցեի տրանադրում/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</si>
  <si>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</si>
  <si>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</si>
  <si>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</si>
  <si>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</si>
  <si>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</si>
  <si>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արխիվից փաստաթղթերի պատճեններ տրամադրելու համար</t>
  </si>
  <si>
    <t>Այլ տեղական վճարներ/ուղևարձ/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</si>
  <si>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</si>
  <si>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</si>
  <si>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</si>
  <si>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</si>
  <si>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</si>
  <si>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</si>
  <si>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</si>
  <si>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</si>
  <si>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</si>
  <si>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</si>
  <si>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</si>
  <si>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</si>
  <si>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</si>
  <si>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</si>
  <si>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</si>
  <si>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</si>
  <si>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</si>
  <si>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</si>
  <si>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</si>
  <si>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</si>
  <si>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</si>
  <si>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</t>
  </si>
  <si>
    <t>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</si>
  <si>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</si>
  <si>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</si>
  <si>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</si>
  <si>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</si>
  <si>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</si>
  <si>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</si>
  <si>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>Տ ե ղ ե կ ու թ յ ու ն ն ե ր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</si>
  <si>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</si>
  <si>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t>N</t>
  </si>
  <si>
    <t>ապառքը տարեսկզբի դրությամբ</t>
  </si>
  <si>
    <t>ապառքը տարեվերջի դրությամբ</t>
  </si>
  <si>
    <t>տվյալ տարվա հաշվարկային գումարը</t>
  </si>
  <si>
    <t>Ա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</si>
  <si>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</si>
  <si>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</si>
  <si>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</si>
  <si>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>ՀԱՏՎԱԾ 2</t>
  </si>
  <si>
    <t xml:space="preserve"> ԲԵՐԴ ՀԱՄԱՅՆՔԻ 2024Թ,ԲՅՈՒՋԵԻ ԾԱԽՍԵՐ ԸՍՏ ԲՅՈՒՋԵՏԱՅԻՆ ԾԱԽՍԵՐԻ ԳՈՐԾՌՆԱԿԱՆ ԴԱՍԱԿԱՐԳՄԱՄԲ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</si>
  <si>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</si>
  <si>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</si>
  <si>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</si>
  <si>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</si>
  <si>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</si>
  <si>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ԸՆԴԱՄԵՆԸ ս7+ս8</t>
  </si>
  <si>
    <t>վարչական բյուջե</t>
  </si>
  <si>
    <t>ֆոնդային բյուջե</t>
  </si>
  <si>
    <t>2</t>
  </si>
  <si>
    <t>3</t>
  </si>
  <si>
    <t>4</t>
  </si>
  <si>
    <t>5</t>
  </si>
  <si>
    <t>6</t>
  </si>
  <si>
    <t>7</t>
  </si>
  <si>
    <t>8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</si>
  <si>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</si>
  <si>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</si>
  <si>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</si>
  <si>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</si>
  <si>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</si>
  <si>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</si>
  <si>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</si>
  <si>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</si>
  <si>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</si>
  <si>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</si>
  <si>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</si>
  <si>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</si>
  <si>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</si>
  <si>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</si>
  <si>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</si>
  <si>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</si>
  <si>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</si>
  <si>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</si>
  <si>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</si>
  <si>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</si>
  <si>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</si>
  <si>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</si>
  <si>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</si>
  <si>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</si>
  <si>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</si>
  <si>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</si>
  <si>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</si>
  <si>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</si>
  <si>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</si>
  <si>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</si>
  <si>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</si>
  <si>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</si>
  <si>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</si>
  <si>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</si>
  <si>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</si>
  <si>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</si>
  <si>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</si>
  <si>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</si>
  <si>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</si>
  <si>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sz val="10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</si>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</sst>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000"/>
  </numFmts>
  <fonts count="13">
    <font>
      <sz val="11"/>
      <color theme="1"/>
      <name val="Calibri"/>
      <family val="2"/>
      <charset val="204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u/>
      <sz val="11"/>
      <name val="GHEA Grapalat"/>
      <family val="3"/>
    </font>
    <font>
      <b/>
      <sz val="12"/>
      <name val="GHEA Grapalat"/>
      <family val="3"/>
    </font>
    <font>
      <sz val="10"/>
      <name val="Arial LatArm"/>
      <family val="2"/>
    </font>
    <font>
      <b/>
      <sz val="10"/>
      <name val="GHEA Grapalat"/>
      <family val="3"/>
    </font>
    <font>
      <sz val="10"/>
      <name val="GHEA Grapalat"/>
      <family val="3"/>
    </font>
    <font>
      <b/>
      <u/>
      <sz val="10"/>
      <name val="GHEA Grapalat"/>
      <family val="3"/>
    </font>
    <font>
      <b/>
      <i/>
      <sz val="10"/>
      <name val="GHEA Grapalat"/>
      <family val="3"/>
    </font>
    <font>
      <sz val="10"/>
      <color rgb="FFFF0000"/>
      <name val="GHEA Grapalat"/>
      <family val="3"/>
    </font>
    <font>
      <b/>
      <sz val="10"/>
      <color rgb="FFFF0000"/>
      <name val="GHEA Grapalat"/>
      <family val="3"/>
    </font>
    <font>
      <b/>
      <i/>
      <sz val="10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8" applyNumberFormat="0" applyFill="0" applyProtection="0">
      <alignment horizontal="left" vertical="center" wrapText="1"/>
    </xf>
  </cellStyleXfs>
  <cellXfs count="1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9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 indent="1"/>
    </xf>
    <xf numFmtId="0" fontId="1" fillId="0" borderId="0" xfId="0" applyFont="1" applyFill="1"/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164" fontId="2" fillId="0" borderId="7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164" fontId="2" fillId="2" borderId="8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2" xfId="0" applyFont="1" applyFill="1" applyBorder="1" applyAlignment="1">
      <alignment horizontal="left" vertical="center" wrapText="1" indent="2"/>
    </xf>
    <xf numFmtId="0" fontId="2" fillId="0" borderId="2" xfId="0" applyNumberFormat="1" applyFont="1" applyFill="1" applyBorder="1" applyAlignment="1">
      <alignment horizontal="left" vertical="center" wrapText="1" indent="2"/>
    </xf>
    <xf numFmtId="49" fontId="2" fillId="0" borderId="2" xfId="0" applyNumberFormat="1" applyFont="1" applyFill="1" applyBorder="1" applyAlignment="1">
      <alignment horizontal="centerContinuous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49" fontId="1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3"/>
    </xf>
    <xf numFmtId="164" fontId="4" fillId="0" borderId="2" xfId="0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top" wrapText="1" readingOrder="1"/>
    </xf>
    <xf numFmtId="164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2" xfId="0" applyNumberFormat="1" applyFont="1" applyFill="1" applyBorder="1" applyAlignment="1">
      <alignment horizontal="left" vertical="top" wrapText="1" readingOrder="1"/>
    </xf>
    <xf numFmtId="0" fontId="12" fillId="0" borderId="0" xfId="0" applyFont="1" applyFill="1" applyBorder="1"/>
    <xf numFmtId="164" fontId="9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top" wrapText="1" readingOrder="1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/>
    <xf numFmtId="0" fontId="7" fillId="0" borderId="2" xfId="0" applyNumberFormat="1" applyFont="1" applyFill="1" applyBorder="1" applyAlignment="1">
      <alignment vertical="center" wrapText="1" readingOrder="1"/>
    </xf>
    <xf numFmtId="0" fontId="9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top"/>
    </xf>
    <xf numFmtId="0" fontId="6" fillId="0" borderId="0" xfId="0" applyFont="1" applyFill="1" applyBorder="1"/>
    <xf numFmtId="165" fontId="7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center" vertical="center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30;&#1349;&#1352;&#1362;&#1355;&#1333;%202024%20&#1392;&#1377;&#1407;&#1406;&#1377;&#1390;1,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hat1"/>
      <sheetName val="hat2"/>
      <sheetName val="hat3"/>
      <sheetName val="hat4,5"/>
      <sheetName val="hat6"/>
    </sheetNames>
    <sheetDataSet>
      <sheetData sheetId="0"/>
      <sheetData sheetId="1">
        <row r="7">
          <cell r="E7">
            <v>1661172.6</v>
          </cell>
        </row>
      </sheetData>
      <sheetData sheetId="2"/>
      <sheetData sheetId="3">
        <row r="7">
          <cell r="E7">
            <v>1657904.3</v>
          </cell>
        </row>
      </sheetData>
      <sheetData sheetId="4"/>
      <sheetData sheetId="5">
        <row r="13">
          <cell r="I13">
            <v>402745.2</v>
          </cell>
        </row>
        <row r="36">
          <cell r="H36">
            <v>2999.9</v>
          </cell>
        </row>
        <row r="99">
          <cell r="I99">
            <v>14254.6</v>
          </cell>
        </row>
        <row r="137">
          <cell r="I137">
            <v>2500</v>
          </cell>
        </row>
        <row r="241">
          <cell r="I241">
            <v>6500</v>
          </cell>
        </row>
        <row r="307">
          <cell r="H307">
            <v>98100.800000000003</v>
          </cell>
          <cell r="I307">
            <v>109000</v>
          </cell>
        </row>
        <row r="415">
          <cell r="I415">
            <v>330414</v>
          </cell>
        </row>
        <row r="459">
          <cell r="H459">
            <v>40000</v>
          </cell>
        </row>
        <row r="479">
          <cell r="H479">
            <v>38500</v>
          </cell>
          <cell r="I479">
            <v>48000</v>
          </cell>
        </row>
        <row r="490">
          <cell r="I490">
            <v>91000</v>
          </cell>
        </row>
        <row r="564">
          <cell r="I564">
            <v>1000</v>
          </cell>
        </row>
        <row r="590">
          <cell r="I590">
            <v>5400</v>
          </cell>
        </row>
        <row r="599">
          <cell r="I599">
            <v>21204</v>
          </cell>
        </row>
        <row r="612">
          <cell r="I612">
            <v>34783.1</v>
          </cell>
        </row>
        <row r="623">
          <cell r="I623">
            <v>10000</v>
          </cell>
        </row>
        <row r="698">
          <cell r="H698">
            <v>40800</v>
          </cell>
        </row>
        <row r="704">
          <cell r="I704">
            <v>315028</v>
          </cell>
        </row>
        <row r="758">
          <cell r="I758">
            <v>27092</v>
          </cell>
        </row>
        <row r="770">
          <cell r="I770">
            <v>30684.400000000001</v>
          </cell>
        </row>
        <row r="864">
          <cell r="I864">
            <v>6300</v>
          </cell>
        </row>
        <row r="898">
          <cell r="I898">
            <v>200000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869"/>
  <sheetViews>
    <sheetView zoomScale="90" zoomScaleNormal="90" workbookViewId="0">
      <selection activeCell="E85" sqref="E85"/>
    </sheetView>
  </sheetViews>
  <sheetFormatPr defaultRowHeight="36.75" customHeight="1"/>
  <cols>
    <col min="1" max="1" width="8.7109375" style="67" customWidth="1"/>
    <col min="2" max="2" width="62.42578125" style="68" customWidth="1"/>
    <col min="3" max="3" width="9.28515625" style="58" customWidth="1"/>
    <col min="4" max="4" width="14.28515625" style="55" customWidth="1"/>
    <col min="5" max="5" width="13.7109375" style="56" customWidth="1"/>
    <col min="6" max="6" width="13.85546875" style="55" customWidth="1"/>
    <col min="7" max="7" width="8.7109375" style="55" customWidth="1"/>
    <col min="8" max="8" width="10.5703125" style="55" customWidth="1"/>
    <col min="9" max="9" width="11.42578125" style="55" bestFit="1" customWidth="1"/>
    <col min="10" max="16384" width="9.140625" style="55"/>
  </cols>
  <sheetData>
    <row r="1" spans="1:9" s="2" customFormat="1" ht="36.75" customHeight="1">
      <c r="A1" s="1" t="s">
        <v>0</v>
      </c>
      <c r="B1" s="1"/>
      <c r="C1" s="1"/>
      <c r="D1" s="1"/>
      <c r="E1" s="1"/>
      <c r="F1" s="1"/>
    </row>
    <row r="2" spans="1:9" s="5" customFormat="1" ht="27.75" customHeight="1">
      <c r="A2" s="3" t="s">
        <v>1</v>
      </c>
      <c r="B2" s="4"/>
      <c r="C2" s="4"/>
      <c r="D2" s="4"/>
      <c r="E2" s="4"/>
      <c r="F2" s="4"/>
    </row>
    <row r="3" spans="1:9" s="5" customFormat="1" ht="27.75" customHeight="1">
      <c r="A3" s="6"/>
      <c r="B3" s="7"/>
      <c r="C3" s="8" t="s">
        <v>2</v>
      </c>
      <c r="D3" s="8"/>
      <c r="E3" s="8"/>
      <c r="F3" s="8"/>
    </row>
    <row r="4" spans="1:9" s="2" customFormat="1" ht="36.75" customHeight="1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/>
    </row>
    <row r="5" spans="1:9" s="2" customFormat="1" ht="36.75" customHeight="1">
      <c r="A5" s="9"/>
      <c r="B5" s="9"/>
      <c r="C5" s="9"/>
      <c r="D5" s="10"/>
      <c r="E5" s="13" t="s">
        <v>8</v>
      </c>
      <c r="F5" s="14" t="s">
        <v>9</v>
      </c>
    </row>
    <row r="6" spans="1:9" s="2" customFormat="1" ht="21.75" customHeight="1">
      <c r="A6" s="15" t="s">
        <v>10</v>
      </c>
      <c r="B6" s="16">
        <v>2</v>
      </c>
      <c r="C6" s="17">
        <v>3</v>
      </c>
      <c r="D6" s="18">
        <v>4</v>
      </c>
      <c r="E6" s="19">
        <v>5</v>
      </c>
      <c r="F6" s="14">
        <v>6</v>
      </c>
    </row>
    <row r="7" spans="1:9" s="2" customFormat="1" ht="36.75" customHeight="1">
      <c r="A7" s="20">
        <v>1000</v>
      </c>
      <c r="B7" s="21" t="s">
        <v>11</v>
      </c>
      <c r="C7" s="14"/>
      <c r="D7" s="22">
        <f>E7+F7-F145</f>
        <v>1661172.6</v>
      </c>
      <c r="E7" s="22">
        <f>E9+E61+E91</f>
        <v>1661172.6</v>
      </c>
      <c r="F7" s="22">
        <f>F61+F91</f>
        <v>0</v>
      </c>
      <c r="H7" s="23"/>
      <c r="I7" s="23"/>
    </row>
    <row r="8" spans="1:9" s="2" customFormat="1" ht="18.75" customHeight="1">
      <c r="A8" s="24"/>
      <c r="B8" s="24" t="s">
        <v>12</v>
      </c>
      <c r="C8" s="14"/>
      <c r="D8" s="13"/>
      <c r="E8" s="13"/>
      <c r="F8" s="13"/>
    </row>
    <row r="9" spans="1:9" s="2" customFormat="1" ht="19.5" customHeight="1">
      <c r="A9" s="20">
        <v>1100</v>
      </c>
      <c r="B9" s="25" t="s">
        <v>13</v>
      </c>
      <c r="C9" s="17">
        <v>7100</v>
      </c>
      <c r="D9" s="22">
        <f>E9</f>
        <v>214820</v>
      </c>
      <c r="E9" s="22">
        <f>E12+E17+E20+E45+E52</f>
        <v>214820</v>
      </c>
      <c r="F9" s="26" t="s">
        <v>14</v>
      </c>
    </row>
    <row r="10" spans="1:9" s="2" customFormat="1" ht="21.75" customHeight="1">
      <c r="A10" s="24"/>
      <c r="B10" s="27" t="s">
        <v>15</v>
      </c>
      <c r="C10" s="28"/>
      <c r="D10" s="13"/>
      <c r="E10" s="13"/>
      <c r="F10" s="19"/>
    </row>
    <row r="11" spans="1:9" s="2" customFormat="1" ht="20.25" customHeight="1">
      <c r="A11" s="24"/>
      <c r="B11" s="27" t="s">
        <v>16</v>
      </c>
      <c r="C11" s="28"/>
      <c r="D11" s="13"/>
      <c r="E11" s="13"/>
      <c r="F11" s="19"/>
    </row>
    <row r="12" spans="1:9" s="2" customFormat="1" ht="27.75" customHeight="1">
      <c r="A12" s="20">
        <v>1110</v>
      </c>
      <c r="B12" s="25" t="s">
        <v>17</v>
      </c>
      <c r="C12" s="17">
        <v>7131</v>
      </c>
      <c r="D12" s="22">
        <f>E12</f>
        <v>61300</v>
      </c>
      <c r="E12" s="22">
        <f>E14+E16+E15</f>
        <v>61300</v>
      </c>
      <c r="F12" s="26" t="s">
        <v>14</v>
      </c>
    </row>
    <row r="13" spans="1:9" s="2" customFormat="1" ht="18.75" customHeight="1">
      <c r="A13" s="24"/>
      <c r="B13" s="27" t="s">
        <v>16</v>
      </c>
      <c r="C13" s="28"/>
      <c r="D13" s="13"/>
      <c r="E13" s="13"/>
      <c r="F13" s="19"/>
    </row>
    <row r="14" spans="1:9" s="2" customFormat="1" ht="34.5" customHeight="1">
      <c r="A14" s="29" t="s">
        <v>18</v>
      </c>
      <c r="B14" s="30" t="s">
        <v>19</v>
      </c>
      <c r="C14" s="18"/>
      <c r="D14" s="19">
        <f>E14</f>
        <v>4000</v>
      </c>
      <c r="E14" s="19">
        <v>4000</v>
      </c>
      <c r="F14" s="19" t="s">
        <v>14</v>
      </c>
    </row>
    <row r="15" spans="1:9" s="2" customFormat="1" ht="34.5" customHeight="1">
      <c r="A15" s="29"/>
      <c r="B15" s="30" t="s">
        <v>20</v>
      </c>
      <c r="C15" s="18"/>
      <c r="D15" s="19">
        <f>E15</f>
        <v>4300</v>
      </c>
      <c r="E15" s="19">
        <v>4300</v>
      </c>
      <c r="F15" s="19"/>
    </row>
    <row r="16" spans="1:9" s="2" customFormat="1" ht="30.75" customHeight="1">
      <c r="A16" s="29" t="s">
        <v>21</v>
      </c>
      <c r="B16" s="30" t="s">
        <v>22</v>
      </c>
      <c r="C16" s="18"/>
      <c r="D16" s="19">
        <f>E16</f>
        <v>53000</v>
      </c>
      <c r="E16" s="19">
        <v>53000</v>
      </c>
      <c r="F16" s="19" t="s">
        <v>14</v>
      </c>
    </row>
    <row r="17" spans="1:6" s="2" customFormat="1" ht="22.5" customHeight="1">
      <c r="A17" s="20">
        <v>1120</v>
      </c>
      <c r="B17" s="25" t="s">
        <v>23</v>
      </c>
      <c r="C17" s="17">
        <v>7136</v>
      </c>
      <c r="D17" s="22">
        <f>E17</f>
        <v>140000</v>
      </c>
      <c r="E17" s="22">
        <f>E19</f>
        <v>140000</v>
      </c>
      <c r="F17" s="26" t="s">
        <v>14</v>
      </c>
    </row>
    <row r="18" spans="1:6" s="2" customFormat="1" ht="19.5" customHeight="1">
      <c r="A18" s="24"/>
      <c r="B18" s="27" t="s">
        <v>16</v>
      </c>
      <c r="C18" s="28"/>
      <c r="D18" s="13"/>
      <c r="E18" s="13"/>
      <c r="F18" s="19"/>
    </row>
    <row r="19" spans="1:6" s="2" customFormat="1" ht="22.5" customHeight="1">
      <c r="A19" s="29" t="s">
        <v>24</v>
      </c>
      <c r="B19" s="30" t="s">
        <v>25</v>
      </c>
      <c r="C19" s="18"/>
      <c r="D19" s="19">
        <f>E19</f>
        <v>140000</v>
      </c>
      <c r="E19" s="19">
        <v>140000</v>
      </c>
      <c r="F19" s="19" t="s">
        <v>14</v>
      </c>
    </row>
    <row r="20" spans="1:6" s="2" customFormat="1" ht="36.75" customHeight="1">
      <c r="A20" s="20">
        <v>1130</v>
      </c>
      <c r="B20" s="25" t="s">
        <v>26</v>
      </c>
      <c r="C20" s="17">
        <v>7145</v>
      </c>
      <c r="D20" s="22">
        <f>E20</f>
        <v>8220</v>
      </c>
      <c r="E20" s="22">
        <f>E22</f>
        <v>8220</v>
      </c>
      <c r="F20" s="26" t="s">
        <v>14</v>
      </c>
    </row>
    <row r="21" spans="1:6" s="2" customFormat="1" ht="18.75" customHeight="1">
      <c r="A21" s="24"/>
      <c r="B21" s="27" t="s">
        <v>16</v>
      </c>
      <c r="C21" s="28"/>
      <c r="D21" s="13"/>
      <c r="E21" s="13"/>
      <c r="F21" s="19"/>
    </row>
    <row r="22" spans="1:6" s="31" customFormat="1" ht="24.75" customHeight="1">
      <c r="A22" s="29" t="s">
        <v>27</v>
      </c>
      <c r="B22" s="30" t="s">
        <v>28</v>
      </c>
      <c r="C22" s="18">
        <v>71452</v>
      </c>
      <c r="D22" s="26">
        <f>E22</f>
        <v>8220</v>
      </c>
      <c r="E22" s="26">
        <f>E25+E29+E30+E31+E32+E33+E34+E35+E36+E37+E38+E39+E40+E41+E42+E43+E44</f>
        <v>8220</v>
      </c>
      <c r="F22" s="26" t="s">
        <v>14</v>
      </c>
    </row>
    <row r="23" spans="1:6" s="2" customFormat="1" ht="54" customHeight="1">
      <c r="A23" s="29"/>
      <c r="B23" s="30" t="s">
        <v>29</v>
      </c>
      <c r="C23" s="28"/>
      <c r="D23" s="13"/>
      <c r="E23" s="19"/>
      <c r="F23" s="19"/>
    </row>
    <row r="24" spans="1:6" s="2" customFormat="1" ht="18.75" customHeight="1">
      <c r="A24" s="29"/>
      <c r="B24" s="30" t="s">
        <v>16</v>
      </c>
      <c r="C24" s="28"/>
      <c r="D24" s="13"/>
      <c r="E24" s="19"/>
      <c r="F24" s="19"/>
    </row>
    <row r="25" spans="1:6" s="31" customFormat="1" ht="54" customHeight="1">
      <c r="A25" s="32">
        <v>1132</v>
      </c>
      <c r="B25" s="33" t="s">
        <v>30</v>
      </c>
      <c r="C25" s="32"/>
      <c r="D25" s="34">
        <f>E25</f>
        <v>2000</v>
      </c>
      <c r="E25" s="35">
        <f>E27+E28</f>
        <v>2000</v>
      </c>
      <c r="F25" s="32" t="s">
        <v>14</v>
      </c>
    </row>
    <row r="26" spans="1:6" s="2" customFormat="1" ht="16.5" customHeight="1">
      <c r="A26" s="36"/>
      <c r="B26" s="37" t="s">
        <v>31</v>
      </c>
      <c r="C26" s="36"/>
      <c r="D26" s="38"/>
      <c r="E26" s="39"/>
      <c r="F26" s="36"/>
    </row>
    <row r="27" spans="1:6" s="2" customFormat="1" ht="21.75" customHeight="1">
      <c r="A27" s="40">
        <v>1133</v>
      </c>
      <c r="B27" s="41" t="s">
        <v>32</v>
      </c>
      <c r="C27" s="40"/>
      <c r="D27" s="42">
        <f>E27</f>
        <v>2000</v>
      </c>
      <c r="E27" s="42">
        <v>2000</v>
      </c>
      <c r="F27" s="40" t="s">
        <v>14</v>
      </c>
    </row>
    <row r="28" spans="1:6" s="2" customFormat="1" ht="21.75" customHeight="1">
      <c r="A28" s="40">
        <v>1134</v>
      </c>
      <c r="B28" s="41" t="s">
        <v>33</v>
      </c>
      <c r="C28" s="40"/>
      <c r="D28" s="42">
        <f>E28</f>
        <v>0</v>
      </c>
      <c r="E28" s="42"/>
      <c r="F28" s="40" t="s">
        <v>14</v>
      </c>
    </row>
    <row r="29" spans="1:6" s="2" customFormat="1" ht="116.25" customHeight="1">
      <c r="A29" s="40">
        <v>1135</v>
      </c>
      <c r="B29" s="43" t="s">
        <v>34</v>
      </c>
      <c r="C29" s="40"/>
      <c r="D29" s="42">
        <f>E29</f>
        <v>0</v>
      </c>
      <c r="E29" s="42"/>
      <c r="F29" s="40" t="s">
        <v>14</v>
      </c>
    </row>
    <row r="30" spans="1:6" s="2" customFormat="1" ht="41.25" customHeight="1">
      <c r="A30" s="40">
        <v>1136</v>
      </c>
      <c r="B30" s="41" t="s">
        <v>35</v>
      </c>
      <c r="C30" s="40"/>
      <c r="D30" s="42">
        <f t="shared" ref="D30:D32" si="0">E30</f>
        <v>50</v>
      </c>
      <c r="E30" s="42">
        <v>50</v>
      </c>
      <c r="F30" s="40" t="s">
        <v>14</v>
      </c>
    </row>
    <row r="31" spans="1:6" s="2" customFormat="1" ht="54.75" customHeight="1">
      <c r="A31" s="40">
        <v>1137</v>
      </c>
      <c r="B31" s="41" t="s">
        <v>36</v>
      </c>
      <c r="C31" s="40"/>
      <c r="D31" s="42">
        <f>E31</f>
        <v>4200</v>
      </c>
      <c r="E31" s="42">
        <v>4200</v>
      </c>
      <c r="F31" s="40" t="s">
        <v>14</v>
      </c>
    </row>
    <row r="32" spans="1:6" s="2" customFormat="1" ht="32.25" customHeight="1">
      <c r="A32" s="40">
        <v>1138</v>
      </c>
      <c r="B32" s="41" t="s">
        <v>37</v>
      </c>
      <c r="C32" s="40"/>
      <c r="D32" s="42">
        <f t="shared" si="0"/>
        <v>120</v>
      </c>
      <c r="E32" s="42">
        <v>120</v>
      </c>
      <c r="F32" s="40" t="s">
        <v>14</v>
      </c>
    </row>
    <row r="33" spans="1:9" s="2" customFormat="1" ht="72" customHeight="1">
      <c r="A33" s="40">
        <v>1139</v>
      </c>
      <c r="B33" s="41" t="s">
        <v>38</v>
      </c>
      <c r="C33" s="40"/>
      <c r="D33" s="42">
        <f>E33</f>
        <v>600</v>
      </c>
      <c r="E33" s="42">
        <v>600</v>
      </c>
      <c r="F33" s="40" t="s">
        <v>14</v>
      </c>
    </row>
    <row r="34" spans="1:9" s="2" customFormat="1" ht="72" customHeight="1">
      <c r="A34" s="40">
        <v>1140</v>
      </c>
      <c r="B34" s="41" t="s">
        <v>39</v>
      </c>
      <c r="C34" s="40"/>
      <c r="D34" s="42">
        <f t="shared" ref="D34:D45" si="1">E34</f>
        <v>50</v>
      </c>
      <c r="E34" s="42">
        <v>50</v>
      </c>
      <c r="F34" s="40" t="s">
        <v>14</v>
      </c>
    </row>
    <row r="35" spans="1:9" s="2" customFormat="1" ht="49.5" customHeight="1">
      <c r="A35" s="40">
        <v>1141</v>
      </c>
      <c r="B35" s="41" t="s">
        <v>40</v>
      </c>
      <c r="C35" s="40"/>
      <c r="D35" s="42">
        <f t="shared" si="1"/>
        <v>0</v>
      </c>
      <c r="E35" s="42"/>
      <c r="F35" s="40" t="s">
        <v>14</v>
      </c>
    </row>
    <row r="36" spans="1:9" s="2" customFormat="1" ht="35.25" customHeight="1">
      <c r="A36" s="40">
        <v>1142</v>
      </c>
      <c r="B36" s="41" t="s">
        <v>41</v>
      </c>
      <c r="C36" s="40"/>
      <c r="D36" s="42">
        <f t="shared" si="1"/>
        <v>500</v>
      </c>
      <c r="E36" s="42">
        <v>500</v>
      </c>
      <c r="F36" s="40" t="s">
        <v>14</v>
      </c>
    </row>
    <row r="37" spans="1:9" s="2" customFormat="1" ht="41.25" customHeight="1">
      <c r="A37" s="40">
        <v>1143</v>
      </c>
      <c r="B37" s="41" t="s">
        <v>42</v>
      </c>
      <c r="C37" s="40"/>
      <c r="D37" s="42">
        <f t="shared" si="1"/>
        <v>0</v>
      </c>
      <c r="E37" s="42">
        <v>0</v>
      </c>
      <c r="F37" s="40" t="s">
        <v>14</v>
      </c>
    </row>
    <row r="38" spans="1:9" s="2" customFormat="1" ht="55.5" customHeight="1">
      <c r="A38" s="40">
        <v>1144</v>
      </c>
      <c r="B38" s="41" t="s">
        <v>43</v>
      </c>
      <c r="C38" s="40"/>
      <c r="D38" s="42">
        <f t="shared" si="1"/>
        <v>0</v>
      </c>
      <c r="E38" s="42"/>
      <c r="F38" s="40" t="s">
        <v>14</v>
      </c>
    </row>
    <row r="39" spans="1:9" s="2" customFormat="1" ht="42" customHeight="1">
      <c r="A39" s="40">
        <v>1145</v>
      </c>
      <c r="B39" s="41" t="s">
        <v>44</v>
      </c>
      <c r="C39" s="40"/>
      <c r="D39" s="42">
        <f t="shared" si="1"/>
        <v>100</v>
      </c>
      <c r="E39" s="42">
        <v>100</v>
      </c>
      <c r="F39" s="40" t="s">
        <v>14</v>
      </c>
    </row>
    <row r="40" spans="1:9" s="2" customFormat="1" ht="36" customHeight="1">
      <c r="A40" s="40">
        <v>1146</v>
      </c>
      <c r="B40" s="41" t="s">
        <v>45</v>
      </c>
      <c r="C40" s="40"/>
      <c r="D40" s="42">
        <f t="shared" si="1"/>
        <v>0</v>
      </c>
      <c r="E40" s="42"/>
      <c r="F40" s="40" t="s">
        <v>14</v>
      </c>
    </row>
    <row r="41" spans="1:9" s="2" customFormat="1" ht="39.75" customHeight="1">
      <c r="A41" s="40">
        <v>1147</v>
      </c>
      <c r="B41" s="41" t="s">
        <v>46</v>
      </c>
      <c r="C41" s="40"/>
      <c r="D41" s="42">
        <f t="shared" si="1"/>
        <v>300</v>
      </c>
      <c r="E41" s="42">
        <v>300</v>
      </c>
      <c r="F41" s="40" t="s">
        <v>14</v>
      </c>
    </row>
    <row r="42" spans="1:9" s="2" customFormat="1" ht="37.5" customHeight="1">
      <c r="A42" s="40">
        <v>1148</v>
      </c>
      <c r="B42" s="41" t="s">
        <v>47</v>
      </c>
      <c r="C42" s="40"/>
      <c r="D42" s="42">
        <f t="shared" si="1"/>
        <v>300</v>
      </c>
      <c r="E42" s="42">
        <v>300</v>
      </c>
      <c r="F42" s="40" t="s">
        <v>14</v>
      </c>
    </row>
    <row r="43" spans="1:9" s="2" customFormat="1" ht="57" customHeight="1">
      <c r="A43" s="40">
        <v>1149</v>
      </c>
      <c r="B43" s="41" t="s">
        <v>48</v>
      </c>
      <c r="C43" s="40"/>
      <c r="D43" s="42">
        <f t="shared" si="1"/>
        <v>0</v>
      </c>
      <c r="E43" s="42"/>
      <c r="F43" s="40" t="s">
        <v>14</v>
      </c>
      <c r="I43" s="44"/>
    </row>
    <row r="44" spans="1:9" s="2" customFormat="1" ht="20.25" customHeight="1">
      <c r="A44" s="40">
        <v>1150</v>
      </c>
      <c r="B44" s="41" t="s">
        <v>49</v>
      </c>
      <c r="C44" s="40"/>
      <c r="D44" s="42">
        <f t="shared" si="1"/>
        <v>0</v>
      </c>
      <c r="E44" s="42"/>
      <c r="F44" s="40" t="s">
        <v>14</v>
      </c>
    </row>
    <row r="45" spans="1:9" s="2" customFormat="1" ht="36.75" customHeight="1">
      <c r="A45" s="20">
        <v>1150</v>
      </c>
      <c r="B45" s="25" t="s">
        <v>50</v>
      </c>
      <c r="C45" s="17">
        <v>7146</v>
      </c>
      <c r="D45" s="22">
        <f t="shared" si="1"/>
        <v>5300</v>
      </c>
      <c r="E45" s="22">
        <f>E47</f>
        <v>5300</v>
      </c>
      <c r="F45" s="26" t="s">
        <v>14</v>
      </c>
    </row>
    <row r="46" spans="1:9" s="2" customFormat="1" ht="15.75" customHeight="1">
      <c r="A46" s="24"/>
      <c r="B46" s="27" t="s">
        <v>16</v>
      </c>
      <c r="C46" s="28"/>
      <c r="D46" s="13"/>
      <c r="E46" s="13"/>
      <c r="F46" s="19"/>
    </row>
    <row r="47" spans="1:9" s="31" customFormat="1" ht="24.75" customHeight="1">
      <c r="A47" s="29" t="s">
        <v>51</v>
      </c>
      <c r="B47" s="30" t="s">
        <v>52</v>
      </c>
      <c r="C47" s="18"/>
      <c r="D47" s="26">
        <f>E47</f>
        <v>5300</v>
      </c>
      <c r="E47" s="26">
        <f>E50+E51</f>
        <v>5300</v>
      </c>
      <c r="F47" s="26" t="s">
        <v>14</v>
      </c>
    </row>
    <row r="48" spans="1:9" s="2" customFormat="1" ht="14.25" customHeight="1">
      <c r="A48" s="29"/>
      <c r="B48" s="30" t="s">
        <v>53</v>
      </c>
      <c r="C48" s="28"/>
      <c r="D48" s="13"/>
      <c r="E48" s="19"/>
      <c r="F48" s="19"/>
    </row>
    <row r="49" spans="1:6" s="2" customFormat="1" ht="18" customHeight="1">
      <c r="A49" s="29"/>
      <c r="B49" s="30" t="s">
        <v>16</v>
      </c>
      <c r="C49" s="28"/>
      <c r="D49" s="13"/>
      <c r="E49" s="19"/>
      <c r="F49" s="19"/>
    </row>
    <row r="50" spans="1:6" s="2" customFormat="1" ht="111" customHeight="1">
      <c r="A50" s="29" t="s">
        <v>54</v>
      </c>
      <c r="B50" s="45" t="s">
        <v>55</v>
      </c>
      <c r="C50" s="18"/>
      <c r="D50" s="19">
        <f>E50</f>
        <v>2100</v>
      </c>
      <c r="E50" s="19">
        <v>2100</v>
      </c>
      <c r="F50" s="19" t="s">
        <v>14</v>
      </c>
    </row>
    <row r="51" spans="1:6" s="2" customFormat="1" ht="81.75" customHeight="1">
      <c r="A51" s="24" t="s">
        <v>56</v>
      </c>
      <c r="B51" s="46" t="s">
        <v>57</v>
      </c>
      <c r="C51" s="18"/>
      <c r="D51" s="19">
        <f>E51</f>
        <v>3200</v>
      </c>
      <c r="E51" s="19">
        <v>3200</v>
      </c>
      <c r="F51" s="19" t="s">
        <v>14</v>
      </c>
    </row>
    <row r="52" spans="1:6" s="2" customFormat="1" ht="22.5" customHeight="1">
      <c r="A52" s="20">
        <v>1160</v>
      </c>
      <c r="B52" s="25" t="s">
        <v>58</v>
      </c>
      <c r="C52" s="17">
        <v>7161</v>
      </c>
      <c r="D52" s="22">
        <f>E52</f>
        <v>0</v>
      </c>
      <c r="E52" s="22">
        <f>E55+E60</f>
        <v>0</v>
      </c>
      <c r="F52" s="26" t="s">
        <v>14</v>
      </c>
    </row>
    <row r="53" spans="1:6" s="2" customFormat="1" ht="20.25" customHeight="1">
      <c r="A53" s="29"/>
      <c r="B53" s="30" t="s">
        <v>59</v>
      </c>
      <c r="C53" s="28"/>
      <c r="D53" s="13"/>
      <c r="E53" s="13"/>
      <c r="F53" s="19"/>
    </row>
    <row r="54" spans="1:6" s="2" customFormat="1" ht="20.25" customHeight="1">
      <c r="A54" s="24"/>
      <c r="B54" s="30" t="s">
        <v>16</v>
      </c>
      <c r="C54" s="28"/>
      <c r="D54" s="13"/>
      <c r="E54" s="13"/>
      <c r="F54" s="19"/>
    </row>
    <row r="55" spans="1:6" s="2" customFormat="1" ht="46.5" customHeight="1">
      <c r="A55" s="29" t="s">
        <v>60</v>
      </c>
      <c r="B55" s="30" t="s">
        <v>61</v>
      </c>
      <c r="C55" s="18"/>
      <c r="D55" s="19">
        <f>E55</f>
        <v>0</v>
      </c>
      <c r="E55" s="19">
        <f>E57+E58+E59</f>
        <v>0</v>
      </c>
      <c r="F55" s="19" t="s">
        <v>14</v>
      </c>
    </row>
    <row r="56" spans="1:6" s="2" customFormat="1" ht="18.75" customHeight="1">
      <c r="A56" s="29"/>
      <c r="B56" s="30" t="s">
        <v>62</v>
      </c>
      <c r="C56" s="28"/>
      <c r="D56" s="13"/>
      <c r="E56" s="19"/>
      <c r="F56" s="19"/>
    </row>
    <row r="57" spans="1:6" s="2" customFormat="1" ht="18.75" customHeight="1">
      <c r="A57" s="47" t="s">
        <v>63</v>
      </c>
      <c r="B57" s="45" t="s">
        <v>64</v>
      </c>
      <c r="C57" s="18"/>
      <c r="D57" s="19">
        <f>E57</f>
        <v>0</v>
      </c>
      <c r="E57" s="19"/>
      <c r="F57" s="19" t="s">
        <v>14</v>
      </c>
    </row>
    <row r="58" spans="1:6" s="2" customFormat="1" ht="18.75" customHeight="1">
      <c r="A58" s="47" t="s">
        <v>65</v>
      </c>
      <c r="B58" s="45" t="s">
        <v>66</v>
      </c>
      <c r="C58" s="18"/>
      <c r="D58" s="19">
        <f>E58</f>
        <v>0</v>
      </c>
      <c r="E58" s="19"/>
      <c r="F58" s="19" t="s">
        <v>14</v>
      </c>
    </row>
    <row r="59" spans="1:6" s="2" customFormat="1" ht="87" customHeight="1">
      <c r="A59" s="47" t="s">
        <v>67</v>
      </c>
      <c r="B59" s="45" t="s">
        <v>68</v>
      </c>
      <c r="C59" s="18"/>
      <c r="D59" s="19">
        <f>E59</f>
        <v>0</v>
      </c>
      <c r="E59" s="19"/>
      <c r="F59" s="19" t="s">
        <v>14</v>
      </c>
    </row>
    <row r="60" spans="1:6" s="2" customFormat="1" ht="84.75" customHeight="1">
      <c r="A60" s="47" t="s">
        <v>69</v>
      </c>
      <c r="B60" s="30" t="s">
        <v>70</v>
      </c>
      <c r="C60" s="18"/>
      <c r="D60" s="19">
        <f>E60</f>
        <v>0</v>
      </c>
      <c r="E60" s="19"/>
      <c r="F60" s="19" t="s">
        <v>14</v>
      </c>
    </row>
    <row r="61" spans="1:6" s="2" customFormat="1" ht="31.5" customHeight="1">
      <c r="A61" s="20">
        <v>1200</v>
      </c>
      <c r="B61" s="25" t="s">
        <v>71</v>
      </c>
      <c r="C61" s="17">
        <v>7300</v>
      </c>
      <c r="D61" s="22">
        <f>E61+F61</f>
        <v>1326403.6000000001</v>
      </c>
      <c r="E61" s="22">
        <f>E64+E70+E76</f>
        <v>1326403.6000000001</v>
      </c>
      <c r="F61" s="26">
        <f>F67+F73+F86</f>
        <v>0</v>
      </c>
    </row>
    <row r="62" spans="1:6" s="2" customFormat="1" ht="33" customHeight="1">
      <c r="A62" s="24"/>
      <c r="B62" s="27" t="s">
        <v>72</v>
      </c>
      <c r="C62" s="28"/>
      <c r="D62" s="13"/>
      <c r="E62" s="13"/>
      <c r="F62" s="19"/>
    </row>
    <row r="63" spans="1:6" s="2" customFormat="1" ht="19.5" customHeight="1">
      <c r="A63" s="24"/>
      <c r="B63" s="27" t="s">
        <v>16</v>
      </c>
      <c r="C63" s="28"/>
      <c r="D63" s="13"/>
      <c r="E63" s="13"/>
      <c r="F63" s="19"/>
    </row>
    <row r="64" spans="1:6" s="2" customFormat="1" ht="45.75" customHeight="1">
      <c r="A64" s="20">
        <v>1210</v>
      </c>
      <c r="B64" s="25" t="s">
        <v>73</v>
      </c>
      <c r="C64" s="17">
        <v>7311</v>
      </c>
      <c r="D64" s="22">
        <f>E64</f>
        <v>0</v>
      </c>
      <c r="E64" s="22">
        <f>E66</f>
        <v>0</v>
      </c>
      <c r="F64" s="26" t="s">
        <v>14</v>
      </c>
    </row>
    <row r="65" spans="1:6" s="2" customFormat="1" ht="21" customHeight="1">
      <c r="A65" s="24"/>
      <c r="B65" s="27" t="s">
        <v>16</v>
      </c>
      <c r="C65" s="28"/>
      <c r="D65" s="13"/>
      <c r="E65" s="13"/>
      <c r="F65" s="19"/>
    </row>
    <row r="66" spans="1:6" s="2" customFormat="1" ht="75" customHeight="1">
      <c r="A66" s="29" t="s">
        <v>74</v>
      </c>
      <c r="B66" s="30" t="s">
        <v>75</v>
      </c>
      <c r="C66" s="48"/>
      <c r="D66" s="19">
        <f>E66</f>
        <v>0</v>
      </c>
      <c r="E66" s="19"/>
      <c r="F66" s="19" t="s">
        <v>14</v>
      </c>
    </row>
    <row r="67" spans="1:6" s="2" customFormat="1" ht="36.75" customHeight="1">
      <c r="A67" s="49" t="s">
        <v>76</v>
      </c>
      <c r="B67" s="25" t="s">
        <v>77</v>
      </c>
      <c r="C67" s="50">
        <v>7312</v>
      </c>
      <c r="D67" s="26">
        <f>F67</f>
        <v>0</v>
      </c>
      <c r="E67" s="26" t="s">
        <v>14</v>
      </c>
      <c r="F67" s="19">
        <f>F69</f>
        <v>0</v>
      </c>
    </row>
    <row r="68" spans="1:6" s="2" customFormat="1" ht="21" customHeight="1">
      <c r="A68" s="49"/>
      <c r="B68" s="27" t="s">
        <v>16</v>
      </c>
      <c r="C68" s="17"/>
      <c r="D68" s="26"/>
      <c r="E68" s="26"/>
      <c r="F68" s="26"/>
    </row>
    <row r="69" spans="1:6" s="2" customFormat="1" ht="75" customHeight="1">
      <c r="A69" s="24" t="s">
        <v>78</v>
      </c>
      <c r="B69" s="30" t="s">
        <v>79</v>
      </c>
      <c r="C69" s="48"/>
      <c r="D69" s="19">
        <f>F69</f>
        <v>0</v>
      </c>
      <c r="E69" s="19" t="s">
        <v>14</v>
      </c>
      <c r="F69" s="19"/>
    </row>
    <row r="70" spans="1:6" s="2" customFormat="1" ht="36.75" customHeight="1">
      <c r="A70" s="49" t="s">
        <v>80</v>
      </c>
      <c r="B70" s="25" t="s">
        <v>81</v>
      </c>
      <c r="C70" s="50">
        <v>7321</v>
      </c>
      <c r="D70" s="26">
        <f>E70</f>
        <v>0</v>
      </c>
      <c r="E70" s="26">
        <f>E72</f>
        <v>0</v>
      </c>
      <c r="F70" s="26" t="s">
        <v>14</v>
      </c>
    </row>
    <row r="71" spans="1:6" s="2" customFormat="1" ht="16.5">
      <c r="A71" s="49"/>
      <c r="B71" s="27" t="s">
        <v>16</v>
      </c>
      <c r="C71" s="17"/>
      <c r="D71" s="26"/>
      <c r="E71" s="26"/>
      <c r="F71" s="26"/>
    </row>
    <row r="72" spans="1:6" s="2" customFormat="1" ht="77.25" customHeight="1">
      <c r="A72" s="29" t="s">
        <v>82</v>
      </c>
      <c r="B72" s="30" t="s">
        <v>83</v>
      </c>
      <c r="C72" s="48"/>
      <c r="D72" s="19">
        <f>E72</f>
        <v>0</v>
      </c>
      <c r="E72" s="19"/>
      <c r="F72" s="19" t="s">
        <v>14</v>
      </c>
    </row>
    <row r="73" spans="1:6" s="2" customFormat="1" ht="36.75" customHeight="1">
      <c r="A73" s="49" t="s">
        <v>84</v>
      </c>
      <c r="B73" s="25" t="s">
        <v>85</v>
      </c>
      <c r="C73" s="50">
        <v>7322</v>
      </c>
      <c r="D73" s="26">
        <f>F73</f>
        <v>0</v>
      </c>
      <c r="E73" s="26" t="s">
        <v>14</v>
      </c>
      <c r="F73" s="19">
        <f>F75</f>
        <v>0</v>
      </c>
    </row>
    <row r="74" spans="1:6" s="2" customFormat="1" ht="21" customHeight="1">
      <c r="A74" s="49"/>
      <c r="B74" s="27" t="s">
        <v>16</v>
      </c>
      <c r="C74" s="17"/>
      <c r="D74" s="26"/>
      <c r="E74" s="26"/>
      <c r="F74" s="26"/>
    </row>
    <row r="75" spans="1:6" s="2" customFormat="1" ht="66" customHeight="1">
      <c r="A75" s="29" t="s">
        <v>86</v>
      </c>
      <c r="B75" s="30" t="s">
        <v>87</v>
      </c>
      <c r="C75" s="48"/>
      <c r="D75" s="19">
        <f>F75</f>
        <v>0</v>
      </c>
      <c r="E75" s="19" t="s">
        <v>14</v>
      </c>
      <c r="F75" s="19"/>
    </row>
    <row r="76" spans="1:6" s="2" customFormat="1" ht="36.75" customHeight="1">
      <c r="A76" s="20">
        <v>1250</v>
      </c>
      <c r="B76" s="25" t="s">
        <v>88</v>
      </c>
      <c r="C76" s="17">
        <v>7331</v>
      </c>
      <c r="D76" s="22">
        <f>E76</f>
        <v>1326403.6000000001</v>
      </c>
      <c r="E76" s="22">
        <f>E79+E80+E84+E85+E82</f>
        <v>1326403.6000000001</v>
      </c>
      <c r="F76" s="26" t="s">
        <v>14</v>
      </c>
    </row>
    <row r="77" spans="1:6" s="2" customFormat="1" ht="21.75" customHeight="1">
      <c r="A77" s="24"/>
      <c r="B77" s="27" t="s">
        <v>89</v>
      </c>
      <c r="C77" s="28"/>
      <c r="D77" s="13"/>
      <c r="E77" s="13"/>
      <c r="F77" s="19"/>
    </row>
    <row r="78" spans="1:6" s="2" customFormat="1" ht="16.5" customHeight="1">
      <c r="A78" s="24"/>
      <c r="B78" s="27" t="s">
        <v>31</v>
      </c>
      <c r="C78" s="28"/>
      <c r="D78" s="13"/>
      <c r="E78" s="13"/>
      <c r="F78" s="19"/>
    </row>
    <row r="79" spans="1:6" s="2" customFormat="1" ht="37.5" customHeight="1">
      <c r="A79" s="29" t="s">
        <v>90</v>
      </c>
      <c r="B79" s="30" t="s">
        <v>91</v>
      </c>
      <c r="C79" s="18"/>
      <c r="D79" s="19">
        <f>E79</f>
        <v>1323135.3</v>
      </c>
      <c r="E79" s="19">
        <v>1323135.3</v>
      </c>
      <c r="F79" s="19" t="s">
        <v>14</v>
      </c>
    </row>
    <row r="80" spans="1:6" s="2" customFormat="1" ht="45" customHeight="1">
      <c r="A80" s="29" t="s">
        <v>92</v>
      </c>
      <c r="B80" s="30" t="s">
        <v>93</v>
      </c>
      <c r="C80" s="48"/>
      <c r="D80" s="19">
        <f>E80</f>
        <v>0</v>
      </c>
      <c r="E80" s="19">
        <v>0</v>
      </c>
      <c r="F80" s="19" t="s">
        <v>14</v>
      </c>
    </row>
    <row r="81" spans="1:6" s="2" customFormat="1" ht="34.5" customHeight="1">
      <c r="A81" s="29"/>
      <c r="B81" s="46" t="s">
        <v>16</v>
      </c>
      <c r="C81" s="48"/>
      <c r="D81" s="19"/>
      <c r="E81" s="19"/>
      <c r="F81" s="19"/>
    </row>
    <row r="82" spans="1:6" s="2" customFormat="1" ht="73.5" customHeight="1">
      <c r="A82" s="29" t="s">
        <v>94</v>
      </c>
      <c r="B82" s="51" t="s">
        <v>95</v>
      </c>
      <c r="C82" s="18"/>
      <c r="D82" s="19">
        <f>E82</f>
        <v>0</v>
      </c>
      <c r="E82" s="19"/>
      <c r="F82" s="19" t="s">
        <v>14</v>
      </c>
    </row>
    <row r="83" spans="1:6" s="2" customFormat="1" ht="41.25" customHeight="1">
      <c r="A83" s="29" t="s">
        <v>96</v>
      </c>
      <c r="B83" s="51" t="s">
        <v>97</v>
      </c>
      <c r="C83" s="18"/>
      <c r="D83" s="19">
        <f>E83</f>
        <v>0</v>
      </c>
      <c r="E83" s="26">
        <v>0</v>
      </c>
      <c r="F83" s="19" t="s">
        <v>14</v>
      </c>
    </row>
    <row r="84" spans="1:6" s="2" customFormat="1" ht="42" customHeight="1">
      <c r="A84" s="29" t="s">
        <v>98</v>
      </c>
      <c r="B84" s="30" t="s">
        <v>99</v>
      </c>
      <c r="C84" s="48"/>
      <c r="D84" s="26">
        <f>E84</f>
        <v>3268.3</v>
      </c>
      <c r="E84" s="26">
        <f>3268.3</f>
        <v>3268.3</v>
      </c>
      <c r="F84" s="19" t="s">
        <v>14</v>
      </c>
    </row>
    <row r="85" spans="1:6" s="2" customFormat="1" ht="57.75" customHeight="1">
      <c r="A85" s="29" t="s">
        <v>100</v>
      </c>
      <c r="B85" s="30" t="s">
        <v>101</v>
      </c>
      <c r="C85" s="48"/>
      <c r="D85" s="19">
        <f>E85</f>
        <v>0</v>
      </c>
      <c r="E85" s="19"/>
      <c r="F85" s="19" t="s">
        <v>14</v>
      </c>
    </row>
    <row r="86" spans="1:6" s="2" customFormat="1" ht="36.75" customHeight="1">
      <c r="A86" s="20">
        <v>1260</v>
      </c>
      <c r="B86" s="25" t="s">
        <v>102</v>
      </c>
      <c r="C86" s="17">
        <v>7332</v>
      </c>
      <c r="D86" s="22">
        <f>F86</f>
        <v>0</v>
      </c>
      <c r="E86" s="26" t="s">
        <v>14</v>
      </c>
      <c r="F86" s="26">
        <f>F89+F90</f>
        <v>0</v>
      </c>
    </row>
    <row r="87" spans="1:6" s="2" customFormat="1" ht="24" customHeight="1">
      <c r="A87" s="24"/>
      <c r="B87" s="27" t="s">
        <v>103</v>
      </c>
      <c r="C87" s="28"/>
      <c r="D87" s="13"/>
      <c r="E87" s="19"/>
      <c r="F87" s="19"/>
    </row>
    <row r="88" spans="1:6" s="2" customFormat="1" ht="17.25" customHeight="1">
      <c r="A88" s="24"/>
      <c r="B88" s="27" t="s">
        <v>16</v>
      </c>
      <c r="C88" s="28"/>
      <c r="D88" s="13"/>
      <c r="E88" s="19"/>
      <c r="F88" s="19"/>
    </row>
    <row r="89" spans="1:6" s="2" customFormat="1" ht="36.75" customHeight="1">
      <c r="A89" s="29" t="s">
        <v>104</v>
      </c>
      <c r="B89" s="30" t="s">
        <v>105</v>
      </c>
      <c r="C89" s="48"/>
      <c r="D89" s="26">
        <f>F89</f>
        <v>0</v>
      </c>
      <c r="E89" s="26" t="s">
        <v>14</v>
      </c>
      <c r="F89" s="26"/>
    </row>
    <row r="90" spans="1:6" s="2" customFormat="1" ht="36.75" customHeight="1">
      <c r="A90" s="29" t="s">
        <v>106</v>
      </c>
      <c r="B90" s="30" t="s">
        <v>107</v>
      </c>
      <c r="C90" s="48"/>
      <c r="D90" s="52">
        <f>F90</f>
        <v>0</v>
      </c>
      <c r="E90" s="19" t="s">
        <v>14</v>
      </c>
      <c r="F90" s="52"/>
    </row>
    <row r="91" spans="1:6" s="2" customFormat="1" ht="22.5" customHeight="1">
      <c r="A91" s="20">
        <v>1300</v>
      </c>
      <c r="B91" s="25" t="s">
        <v>108</v>
      </c>
      <c r="C91" s="17">
        <v>7400</v>
      </c>
      <c r="D91" s="22">
        <f>E91+F91-F145</f>
        <v>119949</v>
      </c>
      <c r="E91" s="22">
        <f>E97+E100+E107+E113+E126+E131+E141</f>
        <v>119949</v>
      </c>
      <c r="F91" s="26">
        <f>F94+F136+F141</f>
        <v>0</v>
      </c>
    </row>
    <row r="92" spans="1:6" s="2" customFormat="1" ht="36.75" customHeight="1">
      <c r="A92" s="24"/>
      <c r="B92" s="27" t="s">
        <v>109</v>
      </c>
      <c r="C92" s="28"/>
      <c r="D92" s="13"/>
      <c r="E92" s="13"/>
      <c r="F92" s="19"/>
    </row>
    <row r="93" spans="1:6" s="2" customFormat="1" ht="16.5" customHeight="1">
      <c r="A93" s="24"/>
      <c r="B93" s="27" t="s">
        <v>16</v>
      </c>
      <c r="C93" s="28"/>
      <c r="D93" s="13"/>
      <c r="E93" s="13"/>
      <c r="F93" s="19"/>
    </row>
    <row r="94" spans="1:6" s="2" customFormat="1" ht="21" customHeight="1">
      <c r="A94" s="20">
        <v>1310</v>
      </c>
      <c r="B94" s="25" t="s">
        <v>110</v>
      </c>
      <c r="C94" s="17">
        <v>7411</v>
      </c>
      <c r="D94" s="22">
        <f>F94</f>
        <v>0</v>
      </c>
      <c r="E94" s="26" t="s">
        <v>14</v>
      </c>
      <c r="F94" s="26">
        <f>F96</f>
        <v>0</v>
      </c>
    </row>
    <row r="95" spans="1:6" s="2" customFormat="1" ht="15.75" customHeight="1">
      <c r="A95" s="24"/>
      <c r="B95" s="27" t="s">
        <v>16</v>
      </c>
      <c r="C95" s="28"/>
      <c r="D95" s="13"/>
      <c r="E95" s="19"/>
      <c r="F95" s="19"/>
    </row>
    <row r="96" spans="1:6" s="2" customFormat="1" ht="55.5" customHeight="1">
      <c r="A96" s="29" t="s">
        <v>111</v>
      </c>
      <c r="B96" s="30" t="s">
        <v>112</v>
      </c>
      <c r="C96" s="48"/>
      <c r="D96" s="19">
        <f>F96</f>
        <v>0</v>
      </c>
      <c r="E96" s="19" t="s">
        <v>14</v>
      </c>
      <c r="F96" s="19"/>
    </row>
    <row r="97" spans="1:6" s="2" customFormat="1" ht="21" customHeight="1">
      <c r="A97" s="20">
        <v>1320</v>
      </c>
      <c r="B97" s="25" t="s">
        <v>113</v>
      </c>
      <c r="C97" s="17">
        <v>7412</v>
      </c>
      <c r="D97" s="22">
        <f>E97</f>
        <v>0</v>
      </c>
      <c r="E97" s="22">
        <f>E99</f>
        <v>0</v>
      </c>
      <c r="F97" s="26" t="s">
        <v>14</v>
      </c>
    </row>
    <row r="98" spans="1:6" s="2" customFormat="1" ht="16.5" customHeight="1">
      <c r="A98" s="24"/>
      <c r="B98" s="27" t="s">
        <v>16</v>
      </c>
      <c r="C98" s="28"/>
      <c r="D98" s="13"/>
      <c r="E98" s="13"/>
      <c r="F98" s="19"/>
    </row>
    <row r="99" spans="1:6" s="2" customFormat="1" ht="56.25" customHeight="1">
      <c r="A99" s="29" t="s">
        <v>114</v>
      </c>
      <c r="B99" s="30" t="s">
        <v>115</v>
      </c>
      <c r="C99" s="48"/>
      <c r="D99" s="19">
        <f>E99</f>
        <v>0</v>
      </c>
      <c r="E99" s="19"/>
      <c r="F99" s="19" t="s">
        <v>14</v>
      </c>
    </row>
    <row r="100" spans="1:6" s="2" customFormat="1" ht="24" customHeight="1">
      <c r="A100" s="20">
        <v>1330</v>
      </c>
      <c r="B100" s="25" t="s">
        <v>116</v>
      </c>
      <c r="C100" s="17">
        <v>7415</v>
      </c>
      <c r="D100" s="22">
        <f>E100</f>
        <v>17950</v>
      </c>
      <c r="E100" s="22">
        <f>E103+E104+E105+E106</f>
        <v>17950</v>
      </c>
      <c r="F100" s="26" t="s">
        <v>14</v>
      </c>
    </row>
    <row r="101" spans="1:6" s="2" customFormat="1" ht="24" customHeight="1">
      <c r="A101" s="24"/>
      <c r="B101" s="27" t="s">
        <v>117</v>
      </c>
      <c r="C101" s="28"/>
      <c r="D101" s="13"/>
      <c r="E101" s="13"/>
      <c r="F101" s="19"/>
    </row>
    <row r="102" spans="1:6" s="2" customFormat="1" ht="17.25" customHeight="1">
      <c r="A102" s="24"/>
      <c r="B102" s="27" t="s">
        <v>16</v>
      </c>
      <c r="C102" s="28"/>
      <c r="D102" s="13"/>
      <c r="E102" s="13"/>
      <c r="F102" s="19"/>
    </row>
    <row r="103" spans="1:6" s="2" customFormat="1" ht="32.25" customHeight="1">
      <c r="A103" s="29" t="s">
        <v>118</v>
      </c>
      <c r="B103" s="30" t="s">
        <v>119</v>
      </c>
      <c r="C103" s="48"/>
      <c r="D103" s="19">
        <f>E103</f>
        <v>9450</v>
      </c>
      <c r="E103" s="19">
        <v>9450</v>
      </c>
      <c r="F103" s="19" t="s">
        <v>14</v>
      </c>
    </row>
    <row r="104" spans="1:6" s="2" customFormat="1" ht="47.25" customHeight="1">
      <c r="A104" s="29" t="s">
        <v>120</v>
      </c>
      <c r="B104" s="30" t="s">
        <v>121</v>
      </c>
      <c r="C104" s="48"/>
      <c r="D104" s="19">
        <f>E104</f>
        <v>500</v>
      </c>
      <c r="E104" s="19">
        <v>500</v>
      </c>
      <c r="F104" s="19" t="s">
        <v>14</v>
      </c>
    </row>
    <row r="105" spans="1:6" s="2" customFormat="1" ht="66.75" customHeight="1">
      <c r="A105" s="29" t="s">
        <v>122</v>
      </c>
      <c r="B105" s="30" t="s">
        <v>123</v>
      </c>
      <c r="C105" s="48"/>
      <c r="D105" s="19">
        <f>E105</f>
        <v>0</v>
      </c>
      <c r="E105" s="19"/>
      <c r="F105" s="19" t="s">
        <v>14</v>
      </c>
    </row>
    <row r="106" spans="1:6" s="2" customFormat="1" ht="21.75" customHeight="1">
      <c r="A106" s="24" t="s">
        <v>124</v>
      </c>
      <c r="B106" s="30" t="s">
        <v>125</v>
      </c>
      <c r="C106" s="48"/>
      <c r="D106" s="19">
        <f>E106</f>
        <v>8000</v>
      </c>
      <c r="E106" s="19">
        <v>8000</v>
      </c>
      <c r="F106" s="19" t="s">
        <v>14</v>
      </c>
    </row>
    <row r="107" spans="1:6" s="2" customFormat="1" ht="36.75" customHeight="1">
      <c r="A107" s="20">
        <v>1340</v>
      </c>
      <c r="B107" s="25" t="s">
        <v>126</v>
      </c>
      <c r="C107" s="17">
        <v>7421</v>
      </c>
      <c r="D107" s="22">
        <f>E107</f>
        <v>1999</v>
      </c>
      <c r="E107" s="22">
        <v>1999</v>
      </c>
      <c r="F107" s="26" t="s">
        <v>14</v>
      </c>
    </row>
    <row r="108" spans="1:6" s="2" customFormat="1" ht="27.75" customHeight="1">
      <c r="A108" s="24"/>
      <c r="B108" s="27" t="s">
        <v>127</v>
      </c>
      <c r="C108" s="28"/>
      <c r="D108" s="13"/>
      <c r="E108" s="13"/>
      <c r="F108" s="19"/>
    </row>
    <row r="109" spans="1:6" s="2" customFormat="1" ht="18" customHeight="1">
      <c r="A109" s="24"/>
      <c r="B109" s="27" t="s">
        <v>16</v>
      </c>
      <c r="C109" s="28"/>
      <c r="D109" s="13"/>
      <c r="E109" s="13"/>
      <c r="F109" s="19"/>
    </row>
    <row r="110" spans="1:6" s="2" customFormat="1" ht="110.25" customHeight="1">
      <c r="A110" s="29" t="s">
        <v>128</v>
      </c>
      <c r="B110" s="30" t="s">
        <v>129</v>
      </c>
      <c r="C110" s="48"/>
      <c r="D110" s="19">
        <f>E110</f>
        <v>0</v>
      </c>
      <c r="E110" s="19"/>
      <c r="F110" s="19" t="s">
        <v>14</v>
      </c>
    </row>
    <row r="111" spans="1:6" s="2" customFormat="1" ht="73.5" customHeight="1">
      <c r="A111" s="29" t="s">
        <v>130</v>
      </c>
      <c r="B111" s="30" t="s">
        <v>131</v>
      </c>
      <c r="C111" s="18"/>
      <c r="D111" s="19">
        <f>E111</f>
        <v>1999</v>
      </c>
      <c r="E111" s="19">
        <v>1999</v>
      </c>
      <c r="F111" s="19" t="s">
        <v>14</v>
      </c>
    </row>
    <row r="112" spans="1:6" s="2" customFormat="1" ht="69.75" customHeight="1">
      <c r="A112" s="29" t="s">
        <v>132</v>
      </c>
      <c r="B112" s="30" t="s">
        <v>133</v>
      </c>
      <c r="C112" s="18"/>
      <c r="D112" s="19">
        <f>E112</f>
        <v>0</v>
      </c>
      <c r="E112" s="19"/>
      <c r="F112" s="19" t="s">
        <v>14</v>
      </c>
    </row>
    <row r="113" spans="1:6" s="2" customFormat="1" ht="29.25" customHeight="1">
      <c r="A113" s="20">
        <v>1350</v>
      </c>
      <c r="B113" s="25" t="s">
        <v>134</v>
      </c>
      <c r="C113" s="17">
        <v>7422</v>
      </c>
      <c r="D113" s="22">
        <f>E113</f>
        <v>94500</v>
      </c>
      <c r="E113" s="22">
        <f>E116+E125</f>
        <v>94500</v>
      </c>
      <c r="F113" s="26" t="s">
        <v>14</v>
      </c>
    </row>
    <row r="114" spans="1:6" s="2" customFormat="1" ht="18" customHeight="1">
      <c r="A114" s="24"/>
      <c r="B114" s="27" t="s">
        <v>135</v>
      </c>
      <c r="C114" s="28"/>
      <c r="D114" s="13"/>
      <c r="E114" s="13"/>
      <c r="F114" s="19"/>
    </row>
    <row r="115" spans="1:6" s="2" customFormat="1" ht="18" customHeight="1">
      <c r="A115" s="24"/>
      <c r="B115" s="27" t="s">
        <v>16</v>
      </c>
      <c r="C115" s="28"/>
      <c r="D115" s="13"/>
      <c r="E115" s="13"/>
      <c r="F115" s="19"/>
    </row>
    <row r="116" spans="1:6" s="2" customFormat="1" ht="18" customHeight="1">
      <c r="A116" s="29" t="s">
        <v>136</v>
      </c>
      <c r="B116" s="30" t="s">
        <v>137</v>
      </c>
      <c r="C116" s="25"/>
      <c r="D116" s="19">
        <f>E116</f>
        <v>87500</v>
      </c>
      <c r="E116" s="26">
        <f>SUM(E117:E124)</f>
        <v>87500</v>
      </c>
      <c r="F116" s="19" t="s">
        <v>14</v>
      </c>
    </row>
    <row r="117" spans="1:6" s="2" customFormat="1" ht="42.75" customHeight="1">
      <c r="A117" s="29"/>
      <c r="B117" s="53" t="s">
        <v>138</v>
      </c>
      <c r="C117" s="25"/>
      <c r="D117" s="19"/>
      <c r="E117" s="26">
        <v>3000</v>
      </c>
      <c r="F117" s="19"/>
    </row>
    <row r="118" spans="1:6" s="2" customFormat="1" ht="30.75" customHeight="1">
      <c r="A118" s="29"/>
      <c r="B118" s="53" t="s">
        <v>139</v>
      </c>
      <c r="C118" s="25"/>
      <c r="D118" s="19"/>
      <c r="E118" s="26">
        <v>500</v>
      </c>
      <c r="F118" s="19"/>
    </row>
    <row r="119" spans="1:6" s="2" customFormat="1" ht="39" customHeight="1">
      <c r="A119" s="29"/>
      <c r="B119" s="53" t="s">
        <v>140</v>
      </c>
      <c r="C119" s="25"/>
      <c r="D119" s="19"/>
      <c r="E119" s="26">
        <v>20000</v>
      </c>
      <c r="F119" s="19"/>
    </row>
    <row r="120" spans="1:6" s="2" customFormat="1" ht="39" customHeight="1">
      <c r="A120" s="29"/>
      <c r="B120" s="53" t="s">
        <v>141</v>
      </c>
      <c r="C120" s="25"/>
      <c r="D120" s="19"/>
      <c r="E120" s="26">
        <v>17000</v>
      </c>
      <c r="F120" s="19"/>
    </row>
    <row r="121" spans="1:6" s="2" customFormat="1" ht="30.75" customHeight="1">
      <c r="A121" s="29"/>
      <c r="B121" s="53" t="s">
        <v>142</v>
      </c>
      <c r="C121" s="25"/>
      <c r="D121" s="19"/>
      <c r="E121" s="26">
        <v>25200</v>
      </c>
      <c r="F121" s="19"/>
    </row>
    <row r="122" spans="1:6" s="2" customFormat="1" ht="55.5" customHeight="1">
      <c r="A122" s="29"/>
      <c r="B122" s="53" t="s">
        <v>143</v>
      </c>
      <c r="C122" s="25"/>
      <c r="D122" s="19"/>
      <c r="E122" s="26">
        <v>2500</v>
      </c>
      <c r="F122" s="19"/>
    </row>
    <row r="123" spans="1:6" s="2" customFormat="1" ht="18" customHeight="1">
      <c r="A123" s="29"/>
      <c r="B123" s="53" t="s">
        <v>144</v>
      </c>
      <c r="C123" s="25"/>
      <c r="D123" s="19"/>
      <c r="E123" s="26">
        <v>300</v>
      </c>
      <c r="F123" s="19"/>
    </row>
    <row r="124" spans="1:6" s="2" customFormat="1" ht="18" customHeight="1">
      <c r="A124" s="29"/>
      <c r="B124" s="53" t="s">
        <v>145</v>
      </c>
      <c r="C124" s="25"/>
      <c r="D124" s="19"/>
      <c r="E124" s="26">
        <v>19000</v>
      </c>
      <c r="F124" s="19"/>
    </row>
    <row r="125" spans="1:6" s="2" customFormat="1" ht="41.25" customHeight="1">
      <c r="A125" s="29" t="s">
        <v>146</v>
      </c>
      <c r="B125" s="30" t="s">
        <v>147</v>
      </c>
      <c r="C125" s="18"/>
      <c r="D125" s="19">
        <f>E125</f>
        <v>7000</v>
      </c>
      <c r="E125" s="19">
        <v>7000</v>
      </c>
      <c r="F125" s="19" t="s">
        <v>14</v>
      </c>
    </row>
    <row r="126" spans="1:6" s="2" customFormat="1" ht="32.25" customHeight="1">
      <c r="A126" s="20">
        <v>1360</v>
      </c>
      <c r="B126" s="25" t="s">
        <v>148</v>
      </c>
      <c r="C126" s="17">
        <v>7431</v>
      </c>
      <c r="D126" s="22">
        <f>E126</f>
        <v>2500</v>
      </c>
      <c r="E126" s="22">
        <f>E129+E130</f>
        <v>2500</v>
      </c>
      <c r="F126" s="26" t="s">
        <v>14</v>
      </c>
    </row>
    <row r="127" spans="1:6" s="2" customFormat="1" ht="18" customHeight="1">
      <c r="A127" s="24"/>
      <c r="B127" s="27" t="s">
        <v>149</v>
      </c>
      <c r="C127" s="28"/>
      <c r="D127" s="13"/>
      <c r="E127" s="13"/>
      <c r="F127" s="19"/>
    </row>
    <row r="128" spans="1:6" s="2" customFormat="1" ht="15" customHeight="1">
      <c r="A128" s="24"/>
      <c r="B128" s="27" t="s">
        <v>16</v>
      </c>
      <c r="C128" s="28"/>
      <c r="D128" s="13"/>
      <c r="E128" s="13"/>
      <c r="F128" s="19"/>
    </row>
    <row r="129" spans="1:6" s="2" customFormat="1" ht="66.75" customHeight="1">
      <c r="A129" s="29" t="s">
        <v>150</v>
      </c>
      <c r="B129" s="30" t="s">
        <v>151</v>
      </c>
      <c r="C129" s="48"/>
      <c r="D129" s="19">
        <f>E129</f>
        <v>2500</v>
      </c>
      <c r="E129" s="19">
        <v>2500</v>
      </c>
      <c r="F129" s="19" t="s">
        <v>14</v>
      </c>
    </row>
    <row r="130" spans="1:6" s="2" customFormat="1" ht="60" customHeight="1">
      <c r="A130" s="29" t="s">
        <v>152</v>
      </c>
      <c r="B130" s="30" t="s">
        <v>153</v>
      </c>
      <c r="C130" s="48"/>
      <c r="D130" s="19">
        <f>E130</f>
        <v>0</v>
      </c>
      <c r="E130" s="19"/>
      <c r="F130" s="19" t="s">
        <v>14</v>
      </c>
    </row>
    <row r="131" spans="1:6" s="2" customFormat="1" ht="27" customHeight="1">
      <c r="A131" s="20">
        <v>1370</v>
      </c>
      <c r="B131" s="25" t="s">
        <v>154</v>
      </c>
      <c r="C131" s="17">
        <v>7441</v>
      </c>
      <c r="D131" s="19">
        <f>E131</f>
        <v>0</v>
      </c>
      <c r="E131" s="19">
        <f>E134+E135</f>
        <v>0</v>
      </c>
      <c r="F131" s="26" t="s">
        <v>14</v>
      </c>
    </row>
    <row r="132" spans="1:6" s="2" customFormat="1" ht="17.25" customHeight="1">
      <c r="A132" s="24"/>
      <c r="B132" s="27" t="s">
        <v>155</v>
      </c>
      <c r="C132" s="28"/>
      <c r="D132" s="13"/>
      <c r="E132" s="19"/>
      <c r="F132" s="19"/>
    </row>
    <row r="133" spans="1:6" s="2" customFormat="1" ht="19.5" customHeight="1">
      <c r="A133" s="24"/>
      <c r="B133" s="27" t="s">
        <v>16</v>
      </c>
      <c r="C133" s="28"/>
      <c r="D133" s="13"/>
      <c r="E133" s="19"/>
      <c r="F133" s="19"/>
    </row>
    <row r="134" spans="1:6" s="2" customFormat="1" ht="84.75" customHeight="1">
      <c r="A134" s="24" t="s">
        <v>156</v>
      </c>
      <c r="B134" s="30" t="s">
        <v>157</v>
      </c>
      <c r="C134" s="48"/>
      <c r="D134" s="19">
        <f>E134</f>
        <v>0</v>
      </c>
      <c r="E134" s="52"/>
      <c r="F134" s="19" t="s">
        <v>14</v>
      </c>
    </row>
    <row r="135" spans="1:6" s="2" customFormat="1" ht="122.25" customHeight="1">
      <c r="A135" s="29" t="s">
        <v>158</v>
      </c>
      <c r="B135" s="30" t="s">
        <v>159</v>
      </c>
      <c r="C135" s="48"/>
      <c r="D135" s="19">
        <f>E135</f>
        <v>0</v>
      </c>
      <c r="E135" s="19"/>
      <c r="F135" s="19" t="s">
        <v>14</v>
      </c>
    </row>
    <row r="136" spans="1:6" s="2" customFormat="1" ht="29.25" customHeight="1">
      <c r="A136" s="20">
        <v>1380</v>
      </c>
      <c r="B136" s="25" t="s">
        <v>160</v>
      </c>
      <c r="C136" s="17">
        <v>7442</v>
      </c>
      <c r="D136" s="22">
        <f>F136</f>
        <v>0</v>
      </c>
      <c r="E136" s="26" t="s">
        <v>14</v>
      </c>
      <c r="F136" s="26">
        <f>F139+F140</f>
        <v>0</v>
      </c>
    </row>
    <row r="137" spans="1:6" s="2" customFormat="1" ht="16.5" customHeight="1">
      <c r="A137" s="24"/>
      <c r="B137" s="27" t="s">
        <v>161</v>
      </c>
      <c r="C137" s="28"/>
      <c r="D137" s="13"/>
      <c r="E137" s="19"/>
      <c r="F137" s="19"/>
    </row>
    <row r="138" spans="1:6" s="2" customFormat="1" ht="16.5" customHeight="1">
      <c r="A138" s="24"/>
      <c r="B138" s="27" t="s">
        <v>16</v>
      </c>
      <c r="C138" s="28"/>
      <c r="D138" s="13"/>
      <c r="E138" s="19"/>
      <c r="F138" s="19"/>
    </row>
    <row r="139" spans="1:6" s="2" customFormat="1" ht="129" customHeight="1">
      <c r="A139" s="29" t="s">
        <v>162</v>
      </c>
      <c r="B139" s="30" t="s">
        <v>163</v>
      </c>
      <c r="C139" s="48"/>
      <c r="D139" s="19">
        <f>F139</f>
        <v>0</v>
      </c>
      <c r="E139" s="19" t="s">
        <v>14</v>
      </c>
      <c r="F139" s="19"/>
    </row>
    <row r="140" spans="1:6" s="2" customFormat="1" ht="130.5" customHeight="1">
      <c r="A140" s="29" t="s">
        <v>164</v>
      </c>
      <c r="B140" s="30" t="s">
        <v>165</v>
      </c>
      <c r="C140" s="48"/>
      <c r="D140" s="19">
        <f>F140</f>
        <v>0</v>
      </c>
      <c r="E140" s="19" t="s">
        <v>14</v>
      </c>
      <c r="F140" s="26"/>
    </row>
    <row r="141" spans="1:6" s="2" customFormat="1" ht="27.75" customHeight="1">
      <c r="A141" s="49" t="s">
        <v>166</v>
      </c>
      <c r="B141" s="25" t="s">
        <v>167</v>
      </c>
      <c r="C141" s="17">
        <v>7451</v>
      </c>
      <c r="D141" s="22">
        <f>E141+F141</f>
        <v>3000</v>
      </c>
      <c r="E141" s="22">
        <f>E146</f>
        <v>3000</v>
      </c>
      <c r="F141" s="26">
        <f>F144+F145+F146</f>
        <v>0</v>
      </c>
    </row>
    <row r="142" spans="1:6" s="2" customFormat="1" ht="16.5" customHeight="1">
      <c r="A142" s="29"/>
      <c r="B142" s="27" t="s">
        <v>168</v>
      </c>
      <c r="C142" s="17"/>
      <c r="D142" s="13"/>
      <c r="E142" s="13"/>
      <c r="F142" s="19"/>
    </row>
    <row r="143" spans="1:6" s="2" customFormat="1" ht="16.5" customHeight="1">
      <c r="A143" s="29"/>
      <c r="B143" s="27" t="s">
        <v>16</v>
      </c>
      <c r="C143" s="17"/>
      <c r="D143" s="13"/>
      <c r="E143" s="13"/>
      <c r="F143" s="19"/>
    </row>
    <row r="144" spans="1:6" s="2" customFormat="1" ht="36" customHeight="1">
      <c r="A144" s="29" t="s">
        <v>169</v>
      </c>
      <c r="B144" s="30" t="s">
        <v>170</v>
      </c>
      <c r="C144" s="48"/>
      <c r="D144" s="19">
        <f>F144</f>
        <v>0</v>
      </c>
      <c r="E144" s="19" t="s">
        <v>14</v>
      </c>
      <c r="F144" s="19"/>
    </row>
    <row r="145" spans="1:6" s="2" customFormat="1" ht="36.75" customHeight="1">
      <c r="A145" s="29" t="s">
        <v>171</v>
      </c>
      <c r="B145" s="30" t="s">
        <v>172</v>
      </c>
      <c r="C145" s="48"/>
      <c r="D145" s="19">
        <f>F145</f>
        <v>0</v>
      </c>
      <c r="E145" s="19" t="s">
        <v>14</v>
      </c>
      <c r="F145" s="19">
        <v>0</v>
      </c>
    </row>
    <row r="146" spans="1:6" s="2" customFormat="1" ht="36" customHeight="1">
      <c r="A146" s="29" t="s">
        <v>173</v>
      </c>
      <c r="B146" s="30" t="s">
        <v>174</v>
      </c>
      <c r="C146" s="48"/>
      <c r="D146" s="26">
        <f>E146+F146</f>
        <v>3000</v>
      </c>
      <c r="E146" s="26">
        <v>3000</v>
      </c>
      <c r="F146" s="19"/>
    </row>
    <row r="147" spans="1:6" ht="14.25" customHeight="1">
      <c r="A147" s="54"/>
      <c r="B147" s="55"/>
      <c r="C147" s="55"/>
    </row>
    <row r="148" spans="1:6" ht="14.25" customHeight="1">
      <c r="A148" s="54"/>
      <c r="B148" s="55"/>
      <c r="C148" s="55"/>
    </row>
    <row r="149" spans="1:6" ht="10.5" customHeight="1">
      <c r="A149" s="54"/>
      <c r="B149" s="55"/>
      <c r="C149" s="55"/>
    </row>
    <row r="150" spans="1:6" ht="30.75" customHeight="1">
      <c r="A150" s="31"/>
      <c r="B150" s="1" t="s">
        <v>175</v>
      </c>
      <c r="C150" s="1"/>
      <c r="D150" s="1"/>
      <c r="E150" s="1"/>
      <c r="F150" s="1"/>
    </row>
    <row r="151" spans="1:6" ht="42.75" customHeight="1">
      <c r="A151" s="31"/>
      <c r="B151" s="1" t="s">
        <v>176</v>
      </c>
      <c r="C151" s="1"/>
      <c r="D151" s="1"/>
      <c r="E151" s="1"/>
      <c r="F151" s="1"/>
    </row>
    <row r="152" spans="1:6" s="58" customFormat="1" ht="17.25" customHeight="1">
      <c r="A152" s="57"/>
      <c r="B152" s="5"/>
      <c r="C152" s="5"/>
      <c r="E152" s="59"/>
    </row>
    <row r="153" spans="1:6" ht="79.5" customHeight="1">
      <c r="A153" s="60" t="s">
        <v>177</v>
      </c>
      <c r="B153" s="61" t="s">
        <v>4</v>
      </c>
      <c r="C153" s="62"/>
      <c r="D153" s="14" t="s">
        <v>178</v>
      </c>
      <c r="E153" s="13" t="s">
        <v>179</v>
      </c>
      <c r="F153" s="14" t="s">
        <v>180</v>
      </c>
    </row>
    <row r="154" spans="1:6" ht="18.75" customHeight="1">
      <c r="A154" s="63" t="s">
        <v>181</v>
      </c>
      <c r="B154" s="64"/>
      <c r="C154" s="65"/>
      <c r="D154" s="14"/>
      <c r="E154" s="13"/>
      <c r="F154" s="14"/>
    </row>
    <row r="155" spans="1:6" s="58" customFormat="1" ht="33" customHeight="1">
      <c r="A155" s="66">
        <v>1</v>
      </c>
      <c r="B155" s="61" t="s">
        <v>19</v>
      </c>
      <c r="C155" s="62"/>
      <c r="D155" s="13">
        <v>8259</v>
      </c>
      <c r="E155" s="13">
        <v>7242.5</v>
      </c>
      <c r="F155" s="13">
        <v>2527</v>
      </c>
    </row>
    <row r="156" spans="1:6" s="58" customFormat="1" ht="26.25" customHeight="1">
      <c r="A156" s="66">
        <v>2</v>
      </c>
      <c r="B156" s="61" t="s">
        <v>182</v>
      </c>
      <c r="C156" s="62"/>
      <c r="D156" s="13">
        <v>90659.5</v>
      </c>
      <c r="E156" s="13">
        <v>85807</v>
      </c>
      <c r="F156" s="13">
        <v>59240.6</v>
      </c>
    </row>
    <row r="157" spans="1:6" s="58" customFormat="1" ht="23.25" customHeight="1">
      <c r="A157" s="66">
        <v>3</v>
      </c>
      <c r="B157" s="61" t="s">
        <v>25</v>
      </c>
      <c r="C157" s="62"/>
      <c r="D157" s="13">
        <v>47425.8</v>
      </c>
      <c r="E157" s="13">
        <v>32503</v>
      </c>
      <c r="F157" s="13">
        <v>76579</v>
      </c>
    </row>
    <row r="158" spans="1:6" s="58" customFormat="1" ht="23.25" customHeight="1">
      <c r="A158" s="66">
        <v>4</v>
      </c>
      <c r="B158" s="61" t="s">
        <v>183</v>
      </c>
      <c r="C158" s="62"/>
      <c r="D158" s="13">
        <v>2567.8000000000002</v>
      </c>
      <c r="E158" s="13">
        <v>4622.2</v>
      </c>
      <c r="F158" s="13">
        <v>9131</v>
      </c>
    </row>
    <row r="159" spans="1:6" s="58" customFormat="1" ht="23.25" customHeight="1">
      <c r="A159" s="66">
        <v>5</v>
      </c>
      <c r="B159" s="61" t="s">
        <v>184</v>
      </c>
      <c r="C159" s="62"/>
      <c r="D159" s="13">
        <v>1621.7</v>
      </c>
      <c r="E159" s="13">
        <v>2334</v>
      </c>
      <c r="F159" s="13">
        <v>7399.3</v>
      </c>
    </row>
    <row r="160" spans="1:6" ht="6" customHeight="1">
      <c r="B160" s="55"/>
      <c r="C160" s="55"/>
    </row>
    <row r="161" spans="2:3" ht="36.75" customHeight="1">
      <c r="B161" s="55"/>
      <c r="C161" s="55"/>
    </row>
    <row r="162" spans="2:3" ht="36.75" customHeight="1">
      <c r="B162" s="55"/>
      <c r="C162" s="55"/>
    </row>
    <row r="163" spans="2:3" ht="36.75" customHeight="1">
      <c r="B163" s="55"/>
      <c r="C163" s="55"/>
    </row>
    <row r="164" spans="2:3" ht="36.75" customHeight="1">
      <c r="B164" s="55"/>
      <c r="C164" s="55"/>
    </row>
    <row r="165" spans="2:3" ht="36.75" customHeight="1">
      <c r="B165" s="55"/>
      <c r="C165" s="55"/>
    </row>
    <row r="166" spans="2:3" ht="36.75" customHeight="1">
      <c r="B166" s="55"/>
      <c r="C166" s="55"/>
    </row>
    <row r="167" spans="2:3" ht="36.75" customHeight="1">
      <c r="B167" s="55"/>
      <c r="C167" s="55"/>
    </row>
    <row r="168" spans="2:3" ht="36.75" customHeight="1">
      <c r="B168" s="55"/>
      <c r="C168" s="55"/>
    </row>
    <row r="169" spans="2:3" ht="36.75" customHeight="1">
      <c r="B169" s="55"/>
      <c r="C169" s="55"/>
    </row>
    <row r="170" spans="2:3" ht="36.75" customHeight="1">
      <c r="B170" s="55"/>
      <c r="C170" s="55"/>
    </row>
    <row r="171" spans="2:3" ht="36.75" customHeight="1">
      <c r="B171" s="55"/>
      <c r="C171" s="55"/>
    </row>
    <row r="172" spans="2:3" ht="36.75" customHeight="1">
      <c r="B172" s="55"/>
      <c r="C172" s="55"/>
    </row>
    <row r="173" spans="2:3" ht="36.75" customHeight="1">
      <c r="B173" s="55"/>
      <c r="C173" s="55"/>
    </row>
    <row r="174" spans="2:3" ht="36.75" customHeight="1">
      <c r="B174" s="55"/>
      <c r="C174" s="55"/>
    </row>
    <row r="175" spans="2:3" ht="36.75" customHeight="1">
      <c r="B175" s="55"/>
      <c r="C175" s="55"/>
    </row>
    <row r="176" spans="2:3" ht="36.75" customHeight="1">
      <c r="B176" s="55"/>
      <c r="C176" s="55"/>
    </row>
    <row r="177" spans="2:3" ht="36.75" customHeight="1">
      <c r="B177" s="55"/>
      <c r="C177" s="55"/>
    </row>
    <row r="178" spans="2:3" ht="36.75" customHeight="1">
      <c r="B178" s="55"/>
      <c r="C178" s="55"/>
    </row>
    <row r="179" spans="2:3" ht="36.75" customHeight="1">
      <c r="B179" s="55"/>
      <c r="C179" s="55"/>
    </row>
    <row r="180" spans="2:3" ht="36.75" customHeight="1">
      <c r="B180" s="55"/>
      <c r="C180" s="55"/>
    </row>
    <row r="181" spans="2:3" ht="36.75" customHeight="1">
      <c r="B181" s="55"/>
      <c r="C181" s="55"/>
    </row>
    <row r="182" spans="2:3" ht="36.75" customHeight="1">
      <c r="B182" s="55"/>
      <c r="C182" s="55"/>
    </row>
    <row r="183" spans="2:3" ht="36.75" customHeight="1">
      <c r="B183" s="55"/>
      <c r="C183" s="55"/>
    </row>
    <row r="184" spans="2:3" ht="36.75" customHeight="1">
      <c r="B184" s="55"/>
      <c r="C184" s="55"/>
    </row>
    <row r="185" spans="2:3" ht="36.75" customHeight="1">
      <c r="B185" s="55"/>
      <c r="C185" s="55"/>
    </row>
    <row r="186" spans="2:3" ht="36.75" customHeight="1">
      <c r="B186" s="55"/>
      <c r="C186" s="55"/>
    </row>
    <row r="187" spans="2:3" ht="36.75" customHeight="1">
      <c r="B187" s="55"/>
      <c r="C187" s="55"/>
    </row>
    <row r="188" spans="2:3" ht="36.75" customHeight="1">
      <c r="B188" s="55"/>
      <c r="C188" s="55"/>
    </row>
    <row r="189" spans="2:3" ht="36.75" customHeight="1">
      <c r="B189" s="55"/>
      <c r="C189" s="55"/>
    </row>
    <row r="190" spans="2:3" ht="36.75" customHeight="1">
      <c r="B190" s="55"/>
      <c r="C190" s="55"/>
    </row>
    <row r="191" spans="2:3" ht="36.75" customHeight="1">
      <c r="B191" s="55"/>
      <c r="C191" s="55"/>
    </row>
    <row r="192" spans="2:3" ht="36.75" customHeight="1">
      <c r="B192" s="55"/>
      <c r="C192" s="55"/>
    </row>
    <row r="193" spans="2:3" ht="36.75" customHeight="1">
      <c r="B193" s="55"/>
      <c r="C193" s="55"/>
    </row>
    <row r="194" spans="2:3" ht="36.75" customHeight="1">
      <c r="B194" s="55"/>
      <c r="C194" s="55"/>
    </row>
    <row r="195" spans="2:3" ht="36.75" customHeight="1">
      <c r="B195" s="55"/>
      <c r="C195" s="55"/>
    </row>
    <row r="196" spans="2:3" ht="36.75" customHeight="1">
      <c r="B196" s="55"/>
      <c r="C196" s="55"/>
    </row>
    <row r="197" spans="2:3" ht="36.75" customHeight="1">
      <c r="B197" s="55"/>
      <c r="C197" s="55"/>
    </row>
    <row r="198" spans="2:3" ht="36.75" customHeight="1">
      <c r="B198" s="55"/>
      <c r="C198" s="55"/>
    </row>
    <row r="199" spans="2:3" ht="36.75" customHeight="1">
      <c r="B199" s="55"/>
      <c r="C199" s="55"/>
    </row>
    <row r="200" spans="2:3" ht="36.75" customHeight="1">
      <c r="B200" s="55"/>
      <c r="C200" s="55"/>
    </row>
    <row r="201" spans="2:3" ht="36.75" customHeight="1">
      <c r="B201" s="55"/>
      <c r="C201" s="55"/>
    </row>
    <row r="202" spans="2:3" ht="36.75" customHeight="1">
      <c r="B202" s="55"/>
      <c r="C202" s="55"/>
    </row>
    <row r="203" spans="2:3" ht="36.75" customHeight="1">
      <c r="B203" s="55"/>
      <c r="C203" s="55"/>
    </row>
    <row r="204" spans="2:3" ht="36.75" customHeight="1">
      <c r="B204" s="55"/>
      <c r="C204" s="55"/>
    </row>
    <row r="205" spans="2:3" ht="36.75" customHeight="1">
      <c r="B205" s="55"/>
      <c r="C205" s="55"/>
    </row>
    <row r="206" spans="2:3" ht="36.75" customHeight="1">
      <c r="C206" s="55"/>
    </row>
    <row r="207" spans="2:3" ht="36.75" customHeight="1">
      <c r="C207" s="55"/>
    </row>
    <row r="208" spans="2:3" ht="36.75" customHeight="1">
      <c r="C208" s="55"/>
    </row>
    <row r="209" spans="3:3" ht="36.75" customHeight="1">
      <c r="C209" s="55"/>
    </row>
    <row r="210" spans="3:3" ht="36.75" customHeight="1">
      <c r="C210" s="55"/>
    </row>
    <row r="211" spans="3:3" ht="36.75" customHeight="1">
      <c r="C211" s="55"/>
    </row>
    <row r="212" spans="3:3" ht="36.75" customHeight="1">
      <c r="C212" s="55"/>
    </row>
    <row r="213" spans="3:3" ht="36.75" customHeight="1">
      <c r="C213" s="55"/>
    </row>
    <row r="214" spans="3:3" ht="36.75" customHeight="1">
      <c r="C214" s="55"/>
    </row>
    <row r="215" spans="3:3" ht="36.75" customHeight="1">
      <c r="C215" s="55"/>
    </row>
    <row r="216" spans="3:3" ht="36.75" customHeight="1">
      <c r="C216" s="55"/>
    </row>
    <row r="217" spans="3:3" ht="36.75" customHeight="1">
      <c r="C217" s="55"/>
    </row>
    <row r="218" spans="3:3" ht="36.75" customHeight="1">
      <c r="C218" s="55"/>
    </row>
    <row r="219" spans="3:3" ht="36.75" customHeight="1">
      <c r="C219" s="55"/>
    </row>
    <row r="220" spans="3:3" ht="36.75" customHeight="1">
      <c r="C220" s="55"/>
    </row>
    <row r="221" spans="3:3" ht="36.75" customHeight="1">
      <c r="C221" s="55"/>
    </row>
    <row r="222" spans="3:3" ht="36.75" customHeight="1">
      <c r="C222" s="55"/>
    </row>
    <row r="223" spans="3:3" ht="36.75" customHeight="1">
      <c r="C223" s="55"/>
    </row>
    <row r="224" spans="3:3" ht="36.75" customHeight="1">
      <c r="C224" s="55"/>
    </row>
    <row r="225" spans="3:3" ht="36.75" customHeight="1">
      <c r="C225" s="55"/>
    </row>
    <row r="226" spans="3:3" ht="36.75" customHeight="1">
      <c r="C226" s="55"/>
    </row>
    <row r="227" spans="3:3" ht="36.75" customHeight="1">
      <c r="C227" s="55"/>
    </row>
    <row r="228" spans="3:3" ht="36.75" customHeight="1">
      <c r="C228" s="55"/>
    </row>
    <row r="229" spans="3:3" ht="36.75" customHeight="1">
      <c r="C229" s="55"/>
    </row>
    <row r="230" spans="3:3" ht="36.75" customHeight="1">
      <c r="C230" s="55"/>
    </row>
    <row r="231" spans="3:3" ht="36.75" customHeight="1">
      <c r="C231" s="55"/>
    </row>
    <row r="232" spans="3:3" ht="36.75" customHeight="1">
      <c r="C232" s="55"/>
    </row>
    <row r="233" spans="3:3" ht="36.75" customHeight="1">
      <c r="C233" s="55"/>
    </row>
    <row r="234" spans="3:3" ht="36.75" customHeight="1">
      <c r="C234" s="55"/>
    </row>
    <row r="235" spans="3:3" ht="36.75" customHeight="1">
      <c r="C235" s="55"/>
    </row>
    <row r="236" spans="3:3" ht="36.75" customHeight="1">
      <c r="C236" s="55"/>
    </row>
    <row r="237" spans="3:3" ht="36.75" customHeight="1">
      <c r="C237" s="55"/>
    </row>
    <row r="238" spans="3:3" ht="36.75" customHeight="1">
      <c r="C238" s="55"/>
    </row>
    <row r="239" spans="3:3" ht="36.75" customHeight="1">
      <c r="C239" s="55"/>
    </row>
    <row r="240" spans="3:3" ht="36.75" customHeight="1">
      <c r="C240" s="55"/>
    </row>
    <row r="241" spans="3:3" ht="36.75" customHeight="1">
      <c r="C241" s="55"/>
    </row>
    <row r="242" spans="3:3" ht="36.75" customHeight="1">
      <c r="C242" s="55"/>
    </row>
    <row r="243" spans="3:3" ht="36.75" customHeight="1">
      <c r="C243" s="55"/>
    </row>
    <row r="244" spans="3:3" ht="36.75" customHeight="1">
      <c r="C244" s="55"/>
    </row>
    <row r="245" spans="3:3" ht="36.75" customHeight="1">
      <c r="C245" s="55"/>
    </row>
    <row r="246" spans="3:3" ht="36.75" customHeight="1">
      <c r="C246" s="55"/>
    </row>
    <row r="247" spans="3:3" ht="36.75" customHeight="1">
      <c r="C247" s="55"/>
    </row>
    <row r="248" spans="3:3" ht="36.75" customHeight="1">
      <c r="C248" s="55"/>
    </row>
    <row r="249" spans="3:3" ht="36.75" customHeight="1">
      <c r="C249" s="55"/>
    </row>
    <row r="250" spans="3:3" ht="36.75" customHeight="1">
      <c r="C250" s="55"/>
    </row>
    <row r="251" spans="3:3" ht="36.75" customHeight="1">
      <c r="C251" s="55"/>
    </row>
    <row r="252" spans="3:3" ht="36.75" customHeight="1">
      <c r="C252" s="55"/>
    </row>
    <row r="253" spans="3:3" ht="36.75" customHeight="1">
      <c r="C253" s="55"/>
    </row>
    <row r="254" spans="3:3" ht="36.75" customHeight="1">
      <c r="C254" s="55"/>
    </row>
    <row r="255" spans="3:3" ht="36.75" customHeight="1">
      <c r="C255" s="55"/>
    </row>
    <row r="256" spans="3:3" ht="36.75" customHeight="1">
      <c r="C256" s="55"/>
    </row>
    <row r="257" spans="3:3" ht="36.75" customHeight="1">
      <c r="C257" s="55"/>
    </row>
    <row r="258" spans="3:3" ht="36.75" customHeight="1">
      <c r="C258" s="55"/>
    </row>
    <row r="259" spans="3:3" ht="36.75" customHeight="1">
      <c r="C259" s="55"/>
    </row>
    <row r="260" spans="3:3" ht="36.75" customHeight="1">
      <c r="C260" s="55"/>
    </row>
    <row r="261" spans="3:3" ht="36.75" customHeight="1">
      <c r="C261" s="55"/>
    </row>
    <row r="262" spans="3:3" ht="36.75" customHeight="1">
      <c r="C262" s="55"/>
    </row>
    <row r="263" spans="3:3" ht="36.75" customHeight="1">
      <c r="C263" s="55"/>
    </row>
    <row r="264" spans="3:3" ht="36.75" customHeight="1">
      <c r="C264" s="55"/>
    </row>
    <row r="265" spans="3:3" ht="36.75" customHeight="1">
      <c r="C265" s="55"/>
    </row>
    <row r="266" spans="3:3" ht="36.75" customHeight="1">
      <c r="C266" s="55"/>
    </row>
    <row r="267" spans="3:3" ht="36.75" customHeight="1">
      <c r="C267" s="55"/>
    </row>
    <row r="268" spans="3:3" ht="36.75" customHeight="1">
      <c r="C268" s="55"/>
    </row>
    <row r="269" spans="3:3" ht="36.75" customHeight="1">
      <c r="C269" s="55"/>
    </row>
    <row r="270" spans="3:3" ht="36.75" customHeight="1">
      <c r="C270" s="55"/>
    </row>
    <row r="271" spans="3:3" ht="36.75" customHeight="1">
      <c r="C271" s="55"/>
    </row>
    <row r="272" spans="3:3" ht="36.75" customHeight="1">
      <c r="C272" s="55"/>
    </row>
    <row r="273" spans="3:3" ht="36.75" customHeight="1">
      <c r="C273" s="55"/>
    </row>
    <row r="274" spans="3:3" ht="36.75" customHeight="1">
      <c r="C274" s="55"/>
    </row>
    <row r="275" spans="3:3" ht="36.75" customHeight="1">
      <c r="C275" s="55"/>
    </row>
    <row r="276" spans="3:3" ht="36.75" customHeight="1">
      <c r="C276" s="55"/>
    </row>
    <row r="277" spans="3:3" ht="36.75" customHeight="1">
      <c r="C277" s="55"/>
    </row>
    <row r="278" spans="3:3" ht="36.75" customHeight="1">
      <c r="C278" s="55"/>
    </row>
    <row r="279" spans="3:3" ht="36.75" customHeight="1">
      <c r="C279" s="55"/>
    </row>
    <row r="280" spans="3:3" ht="36.75" customHeight="1">
      <c r="C280" s="55"/>
    </row>
    <row r="281" spans="3:3" ht="36.75" customHeight="1">
      <c r="C281" s="55"/>
    </row>
    <row r="282" spans="3:3" ht="36.75" customHeight="1">
      <c r="C282" s="55"/>
    </row>
    <row r="283" spans="3:3" ht="36.75" customHeight="1">
      <c r="C283" s="55"/>
    </row>
    <row r="284" spans="3:3" ht="36.75" customHeight="1">
      <c r="C284" s="55"/>
    </row>
    <row r="285" spans="3:3" ht="36.75" customHeight="1">
      <c r="C285" s="55"/>
    </row>
    <row r="286" spans="3:3" ht="36.75" customHeight="1">
      <c r="C286" s="55"/>
    </row>
    <row r="287" spans="3:3" ht="36.75" customHeight="1">
      <c r="C287" s="55"/>
    </row>
    <row r="288" spans="3:3" ht="36.75" customHeight="1">
      <c r="C288" s="55"/>
    </row>
    <row r="289" spans="3:3" ht="36.75" customHeight="1">
      <c r="C289" s="55"/>
    </row>
    <row r="290" spans="3:3" ht="36.75" customHeight="1">
      <c r="C290" s="55"/>
    </row>
    <row r="291" spans="3:3" ht="36.75" customHeight="1">
      <c r="C291" s="55"/>
    </row>
    <row r="292" spans="3:3" ht="36.75" customHeight="1">
      <c r="C292" s="55"/>
    </row>
    <row r="293" spans="3:3" ht="36.75" customHeight="1">
      <c r="C293" s="55"/>
    </row>
    <row r="294" spans="3:3" ht="36.75" customHeight="1">
      <c r="C294" s="55"/>
    </row>
    <row r="295" spans="3:3" ht="36.75" customHeight="1">
      <c r="C295" s="55"/>
    </row>
    <row r="296" spans="3:3" ht="36.75" customHeight="1">
      <c r="C296" s="55"/>
    </row>
    <row r="297" spans="3:3" ht="36.75" customHeight="1">
      <c r="C297" s="55"/>
    </row>
    <row r="298" spans="3:3" ht="36.75" customHeight="1">
      <c r="C298" s="55"/>
    </row>
    <row r="299" spans="3:3" ht="36.75" customHeight="1">
      <c r="C299" s="55"/>
    </row>
    <row r="300" spans="3:3" ht="36.75" customHeight="1">
      <c r="C300" s="55"/>
    </row>
    <row r="301" spans="3:3" ht="36.75" customHeight="1">
      <c r="C301" s="55"/>
    </row>
    <row r="302" spans="3:3" ht="36.75" customHeight="1">
      <c r="C302" s="55"/>
    </row>
    <row r="303" spans="3:3" ht="36.75" customHeight="1">
      <c r="C303" s="55"/>
    </row>
    <row r="304" spans="3:3" ht="36.75" customHeight="1">
      <c r="C304" s="55"/>
    </row>
    <row r="305" spans="3:3" ht="36.75" customHeight="1">
      <c r="C305" s="55"/>
    </row>
    <row r="306" spans="3:3" ht="36.75" customHeight="1">
      <c r="C306" s="55"/>
    </row>
    <row r="307" spans="3:3" ht="36.75" customHeight="1">
      <c r="C307" s="55"/>
    </row>
    <row r="308" spans="3:3" ht="36.75" customHeight="1">
      <c r="C308" s="55"/>
    </row>
    <row r="309" spans="3:3" ht="36.75" customHeight="1">
      <c r="C309" s="55"/>
    </row>
    <row r="310" spans="3:3" ht="36.75" customHeight="1">
      <c r="C310" s="55"/>
    </row>
    <row r="311" spans="3:3" ht="36.75" customHeight="1">
      <c r="C311" s="55"/>
    </row>
    <row r="312" spans="3:3" ht="36.75" customHeight="1">
      <c r="C312" s="55"/>
    </row>
    <row r="313" spans="3:3" ht="36.75" customHeight="1">
      <c r="C313" s="55"/>
    </row>
    <row r="314" spans="3:3" ht="36.75" customHeight="1">
      <c r="C314" s="55"/>
    </row>
    <row r="315" spans="3:3" ht="36.75" customHeight="1">
      <c r="C315" s="55"/>
    </row>
    <row r="316" spans="3:3" ht="36.75" customHeight="1">
      <c r="C316" s="55"/>
    </row>
    <row r="317" spans="3:3" ht="36.75" customHeight="1">
      <c r="C317" s="55"/>
    </row>
    <row r="318" spans="3:3" ht="36.75" customHeight="1">
      <c r="C318" s="55"/>
    </row>
    <row r="319" spans="3:3" ht="36.75" customHeight="1">
      <c r="C319" s="55"/>
    </row>
    <row r="320" spans="3:3" ht="36.75" customHeight="1">
      <c r="C320" s="55"/>
    </row>
    <row r="321" spans="3:3" ht="36.75" customHeight="1">
      <c r="C321" s="55"/>
    </row>
    <row r="322" spans="3:3" ht="36.75" customHeight="1">
      <c r="C322" s="55"/>
    </row>
    <row r="323" spans="3:3" ht="36.75" customHeight="1">
      <c r="C323" s="55"/>
    </row>
    <row r="324" spans="3:3" ht="36.75" customHeight="1">
      <c r="C324" s="55"/>
    </row>
    <row r="325" spans="3:3" ht="36.75" customHeight="1">
      <c r="C325" s="55"/>
    </row>
    <row r="326" spans="3:3" ht="36.75" customHeight="1">
      <c r="C326" s="55"/>
    </row>
    <row r="327" spans="3:3" ht="36.75" customHeight="1">
      <c r="C327" s="55"/>
    </row>
    <row r="328" spans="3:3" ht="36.75" customHeight="1">
      <c r="C328" s="55"/>
    </row>
    <row r="329" spans="3:3" ht="36.75" customHeight="1">
      <c r="C329" s="55"/>
    </row>
    <row r="330" spans="3:3" ht="36.75" customHeight="1">
      <c r="C330" s="55"/>
    </row>
    <row r="331" spans="3:3" ht="36.75" customHeight="1">
      <c r="C331" s="55"/>
    </row>
    <row r="332" spans="3:3" ht="36.75" customHeight="1">
      <c r="C332" s="55"/>
    </row>
    <row r="333" spans="3:3" ht="36.75" customHeight="1">
      <c r="C333" s="55"/>
    </row>
    <row r="334" spans="3:3" ht="36.75" customHeight="1">
      <c r="C334" s="55"/>
    </row>
    <row r="335" spans="3:3" ht="36.75" customHeight="1">
      <c r="C335" s="55"/>
    </row>
    <row r="336" spans="3:3" ht="36.75" customHeight="1">
      <c r="C336" s="55"/>
    </row>
    <row r="337" spans="3:3" ht="36.75" customHeight="1">
      <c r="C337" s="55"/>
    </row>
    <row r="338" spans="3:3" ht="36.75" customHeight="1">
      <c r="C338" s="55"/>
    </row>
    <row r="339" spans="3:3" ht="36.75" customHeight="1">
      <c r="C339" s="55"/>
    </row>
    <row r="340" spans="3:3" ht="36.75" customHeight="1">
      <c r="C340" s="55"/>
    </row>
    <row r="341" spans="3:3" ht="36.75" customHeight="1">
      <c r="C341" s="55"/>
    </row>
    <row r="342" spans="3:3" ht="36.75" customHeight="1">
      <c r="C342" s="55"/>
    </row>
    <row r="343" spans="3:3" ht="36.75" customHeight="1">
      <c r="C343" s="55"/>
    </row>
    <row r="344" spans="3:3" ht="36.75" customHeight="1">
      <c r="C344" s="55"/>
    </row>
    <row r="345" spans="3:3" ht="36.75" customHeight="1">
      <c r="C345" s="55"/>
    </row>
    <row r="346" spans="3:3" ht="36.75" customHeight="1">
      <c r="C346" s="55"/>
    </row>
    <row r="347" spans="3:3" ht="36.75" customHeight="1">
      <c r="C347" s="55"/>
    </row>
    <row r="348" spans="3:3" ht="36.75" customHeight="1">
      <c r="C348" s="55"/>
    </row>
    <row r="349" spans="3:3" ht="36.75" customHeight="1">
      <c r="C349" s="55"/>
    </row>
    <row r="350" spans="3:3" ht="36.75" customHeight="1">
      <c r="C350" s="55"/>
    </row>
    <row r="351" spans="3:3" ht="36.75" customHeight="1">
      <c r="C351" s="55"/>
    </row>
    <row r="352" spans="3:3" ht="36.75" customHeight="1">
      <c r="C352" s="55"/>
    </row>
    <row r="353" spans="3:3" ht="36.75" customHeight="1">
      <c r="C353" s="55"/>
    </row>
    <row r="354" spans="3:3" ht="36.75" customHeight="1">
      <c r="C354" s="55"/>
    </row>
    <row r="355" spans="3:3" ht="36.75" customHeight="1">
      <c r="C355" s="55"/>
    </row>
    <row r="356" spans="3:3" ht="36.75" customHeight="1">
      <c r="C356" s="55"/>
    </row>
    <row r="357" spans="3:3" ht="36.75" customHeight="1">
      <c r="C357" s="55"/>
    </row>
    <row r="358" spans="3:3" ht="36.75" customHeight="1">
      <c r="C358" s="55"/>
    </row>
    <row r="359" spans="3:3" ht="36.75" customHeight="1">
      <c r="C359" s="55"/>
    </row>
    <row r="360" spans="3:3" ht="36.75" customHeight="1">
      <c r="C360" s="55"/>
    </row>
    <row r="361" spans="3:3" ht="36.75" customHeight="1">
      <c r="C361" s="55"/>
    </row>
    <row r="362" spans="3:3" ht="36.75" customHeight="1">
      <c r="C362" s="55"/>
    </row>
    <row r="363" spans="3:3" ht="36.75" customHeight="1">
      <c r="C363" s="55"/>
    </row>
    <row r="364" spans="3:3" ht="36.75" customHeight="1">
      <c r="C364" s="55"/>
    </row>
    <row r="365" spans="3:3" ht="36.75" customHeight="1">
      <c r="C365" s="55"/>
    </row>
    <row r="366" spans="3:3" ht="36.75" customHeight="1">
      <c r="C366" s="55"/>
    </row>
    <row r="367" spans="3:3" ht="36.75" customHeight="1">
      <c r="C367" s="55"/>
    </row>
    <row r="368" spans="3:3" ht="36.75" customHeight="1">
      <c r="C368" s="55"/>
    </row>
    <row r="369" spans="3:3" ht="36.75" customHeight="1">
      <c r="C369" s="55"/>
    </row>
    <row r="370" spans="3:3" ht="36.75" customHeight="1">
      <c r="C370" s="55"/>
    </row>
    <row r="371" spans="3:3" ht="36.75" customHeight="1">
      <c r="C371" s="55"/>
    </row>
    <row r="372" spans="3:3" ht="36.75" customHeight="1">
      <c r="C372" s="55"/>
    </row>
    <row r="373" spans="3:3" ht="36.75" customHeight="1">
      <c r="C373" s="55"/>
    </row>
    <row r="374" spans="3:3" ht="36.75" customHeight="1">
      <c r="C374" s="55"/>
    </row>
    <row r="375" spans="3:3" ht="36.75" customHeight="1">
      <c r="C375" s="55"/>
    </row>
    <row r="376" spans="3:3" ht="36.75" customHeight="1">
      <c r="C376" s="55"/>
    </row>
    <row r="377" spans="3:3" ht="36.75" customHeight="1">
      <c r="C377" s="55"/>
    </row>
    <row r="378" spans="3:3" ht="36.75" customHeight="1">
      <c r="C378" s="55"/>
    </row>
    <row r="379" spans="3:3" ht="36.75" customHeight="1">
      <c r="C379" s="55"/>
    </row>
    <row r="380" spans="3:3" ht="36.75" customHeight="1">
      <c r="C380" s="55"/>
    </row>
    <row r="381" spans="3:3" ht="36.75" customHeight="1">
      <c r="C381" s="55"/>
    </row>
    <row r="382" spans="3:3" ht="36.75" customHeight="1">
      <c r="C382" s="55"/>
    </row>
    <row r="383" spans="3:3" ht="36.75" customHeight="1">
      <c r="C383" s="55"/>
    </row>
    <row r="384" spans="3:3" ht="36.75" customHeight="1">
      <c r="C384" s="55"/>
    </row>
    <row r="385" spans="3:3" ht="36.75" customHeight="1">
      <c r="C385" s="55"/>
    </row>
    <row r="386" spans="3:3" ht="36.75" customHeight="1">
      <c r="C386" s="55"/>
    </row>
    <row r="387" spans="3:3" ht="36.75" customHeight="1">
      <c r="C387" s="55"/>
    </row>
    <row r="388" spans="3:3" ht="36.75" customHeight="1">
      <c r="C388" s="55"/>
    </row>
    <row r="389" spans="3:3" ht="36.75" customHeight="1">
      <c r="C389" s="55"/>
    </row>
    <row r="390" spans="3:3" ht="36.75" customHeight="1">
      <c r="C390" s="55"/>
    </row>
    <row r="391" spans="3:3" ht="36.75" customHeight="1">
      <c r="C391" s="55"/>
    </row>
    <row r="392" spans="3:3" ht="36.75" customHeight="1">
      <c r="C392" s="55"/>
    </row>
    <row r="393" spans="3:3" ht="36.75" customHeight="1">
      <c r="C393" s="55"/>
    </row>
    <row r="394" spans="3:3" ht="36.75" customHeight="1">
      <c r="C394" s="55"/>
    </row>
    <row r="395" spans="3:3" ht="36.75" customHeight="1">
      <c r="C395" s="55"/>
    </row>
    <row r="396" spans="3:3" ht="36.75" customHeight="1">
      <c r="C396" s="55"/>
    </row>
    <row r="397" spans="3:3" ht="36.75" customHeight="1">
      <c r="C397" s="55"/>
    </row>
    <row r="398" spans="3:3" ht="36.75" customHeight="1">
      <c r="C398" s="55"/>
    </row>
    <row r="399" spans="3:3" ht="36.75" customHeight="1">
      <c r="C399" s="55"/>
    </row>
    <row r="400" spans="3:3" ht="36.75" customHeight="1">
      <c r="C400" s="55"/>
    </row>
    <row r="401" spans="3:3" ht="36.75" customHeight="1">
      <c r="C401" s="55"/>
    </row>
    <row r="402" spans="3:3" ht="36.75" customHeight="1">
      <c r="C402" s="55"/>
    </row>
    <row r="403" spans="3:3" ht="36.75" customHeight="1">
      <c r="C403" s="55"/>
    </row>
    <row r="404" spans="3:3" ht="36.75" customHeight="1">
      <c r="C404" s="55"/>
    </row>
    <row r="405" spans="3:3" ht="36.75" customHeight="1">
      <c r="C405" s="55"/>
    </row>
    <row r="406" spans="3:3" ht="36.75" customHeight="1">
      <c r="C406" s="55"/>
    </row>
    <row r="407" spans="3:3" ht="36.75" customHeight="1">
      <c r="C407" s="55"/>
    </row>
    <row r="408" spans="3:3" ht="36.75" customHeight="1">
      <c r="C408" s="55"/>
    </row>
    <row r="409" spans="3:3" ht="36.75" customHeight="1">
      <c r="C409" s="55"/>
    </row>
    <row r="410" spans="3:3" ht="36.75" customHeight="1">
      <c r="C410" s="55"/>
    </row>
    <row r="411" spans="3:3" ht="36.75" customHeight="1">
      <c r="C411" s="55"/>
    </row>
    <row r="412" spans="3:3" ht="36.75" customHeight="1">
      <c r="C412" s="55"/>
    </row>
    <row r="413" spans="3:3" ht="36.75" customHeight="1">
      <c r="C413" s="55"/>
    </row>
    <row r="414" spans="3:3" ht="36.75" customHeight="1">
      <c r="C414" s="55"/>
    </row>
    <row r="415" spans="3:3" ht="36.75" customHeight="1">
      <c r="C415" s="55"/>
    </row>
    <row r="416" spans="3:3" ht="36.75" customHeight="1">
      <c r="C416" s="55"/>
    </row>
    <row r="417" spans="3:3" ht="36.75" customHeight="1">
      <c r="C417" s="55"/>
    </row>
    <row r="418" spans="3:3" ht="36.75" customHeight="1">
      <c r="C418" s="55"/>
    </row>
    <row r="419" spans="3:3" ht="36.75" customHeight="1">
      <c r="C419" s="55"/>
    </row>
    <row r="420" spans="3:3" ht="36.75" customHeight="1">
      <c r="C420" s="55"/>
    </row>
    <row r="421" spans="3:3" ht="36.75" customHeight="1">
      <c r="C421" s="55"/>
    </row>
    <row r="422" spans="3:3" ht="36.75" customHeight="1">
      <c r="C422" s="55"/>
    </row>
    <row r="423" spans="3:3" ht="36.75" customHeight="1">
      <c r="C423" s="55"/>
    </row>
    <row r="424" spans="3:3" ht="36.75" customHeight="1">
      <c r="C424" s="55"/>
    </row>
    <row r="425" spans="3:3" ht="36.75" customHeight="1">
      <c r="C425" s="55"/>
    </row>
    <row r="426" spans="3:3" ht="36.75" customHeight="1">
      <c r="C426" s="55"/>
    </row>
    <row r="427" spans="3:3" ht="36.75" customHeight="1">
      <c r="C427" s="55"/>
    </row>
    <row r="428" spans="3:3" ht="36.75" customHeight="1">
      <c r="C428" s="55"/>
    </row>
    <row r="429" spans="3:3" ht="36.75" customHeight="1">
      <c r="C429" s="55"/>
    </row>
    <row r="430" spans="3:3" ht="36.75" customHeight="1">
      <c r="C430" s="55"/>
    </row>
    <row r="431" spans="3:3" ht="36.75" customHeight="1">
      <c r="C431" s="55"/>
    </row>
    <row r="432" spans="3:3" ht="36.75" customHeight="1">
      <c r="C432" s="55"/>
    </row>
    <row r="433" spans="3:3" ht="36.75" customHeight="1">
      <c r="C433" s="55"/>
    </row>
    <row r="434" spans="3:3" ht="36.75" customHeight="1">
      <c r="C434" s="55"/>
    </row>
    <row r="435" spans="3:3" ht="36.75" customHeight="1">
      <c r="C435" s="55"/>
    </row>
    <row r="436" spans="3:3" ht="36.75" customHeight="1">
      <c r="C436" s="55"/>
    </row>
    <row r="437" spans="3:3" ht="36.75" customHeight="1">
      <c r="C437" s="55"/>
    </row>
    <row r="438" spans="3:3" ht="36.75" customHeight="1">
      <c r="C438" s="55"/>
    </row>
    <row r="439" spans="3:3" ht="36.75" customHeight="1">
      <c r="C439" s="55"/>
    </row>
    <row r="440" spans="3:3" ht="36.75" customHeight="1">
      <c r="C440" s="55"/>
    </row>
    <row r="441" spans="3:3" ht="36.75" customHeight="1">
      <c r="C441" s="55"/>
    </row>
    <row r="442" spans="3:3" ht="36.75" customHeight="1">
      <c r="C442" s="55"/>
    </row>
    <row r="443" spans="3:3" ht="36.75" customHeight="1">
      <c r="C443" s="55"/>
    </row>
    <row r="444" spans="3:3" ht="36.75" customHeight="1">
      <c r="C444" s="55"/>
    </row>
    <row r="445" spans="3:3" ht="36.75" customHeight="1">
      <c r="C445" s="55"/>
    </row>
    <row r="446" spans="3:3" ht="36.75" customHeight="1">
      <c r="C446" s="55"/>
    </row>
    <row r="447" spans="3:3" ht="36.75" customHeight="1">
      <c r="C447" s="55"/>
    </row>
    <row r="448" spans="3:3" ht="36.75" customHeight="1">
      <c r="C448" s="55"/>
    </row>
    <row r="449" spans="3:3" ht="36.75" customHeight="1">
      <c r="C449" s="55"/>
    </row>
    <row r="450" spans="3:3" ht="36.75" customHeight="1">
      <c r="C450" s="55"/>
    </row>
    <row r="451" spans="3:3" ht="36.75" customHeight="1">
      <c r="C451" s="55"/>
    </row>
    <row r="452" spans="3:3" ht="36.75" customHeight="1">
      <c r="C452" s="55"/>
    </row>
    <row r="453" spans="3:3" ht="36.75" customHeight="1">
      <c r="C453" s="55"/>
    </row>
    <row r="454" spans="3:3" ht="36.75" customHeight="1">
      <c r="C454" s="55"/>
    </row>
    <row r="455" spans="3:3" ht="36.75" customHeight="1">
      <c r="C455" s="55"/>
    </row>
    <row r="456" spans="3:3" ht="36.75" customHeight="1">
      <c r="C456" s="55"/>
    </row>
    <row r="457" spans="3:3" ht="36.75" customHeight="1">
      <c r="C457" s="55"/>
    </row>
    <row r="458" spans="3:3" ht="36.75" customHeight="1">
      <c r="C458" s="55"/>
    </row>
    <row r="459" spans="3:3" ht="36.75" customHeight="1">
      <c r="C459" s="55"/>
    </row>
    <row r="460" spans="3:3" ht="36.75" customHeight="1">
      <c r="C460" s="55"/>
    </row>
    <row r="461" spans="3:3" ht="36.75" customHeight="1">
      <c r="C461" s="55"/>
    </row>
    <row r="462" spans="3:3" ht="36.75" customHeight="1">
      <c r="C462" s="55"/>
    </row>
    <row r="463" spans="3:3" ht="36.75" customHeight="1">
      <c r="C463" s="55"/>
    </row>
    <row r="464" spans="3:3" ht="36.75" customHeight="1">
      <c r="C464" s="55"/>
    </row>
    <row r="465" spans="3:3" ht="36.75" customHeight="1">
      <c r="C465" s="55"/>
    </row>
    <row r="466" spans="3:3" ht="36.75" customHeight="1">
      <c r="C466" s="55"/>
    </row>
    <row r="467" spans="3:3" ht="36.75" customHeight="1">
      <c r="C467" s="55"/>
    </row>
    <row r="468" spans="3:3" ht="36.75" customHeight="1">
      <c r="C468" s="55"/>
    </row>
    <row r="469" spans="3:3" ht="36.75" customHeight="1">
      <c r="C469" s="55"/>
    </row>
    <row r="470" spans="3:3" ht="36.75" customHeight="1">
      <c r="C470" s="55"/>
    </row>
    <row r="471" spans="3:3" ht="36.75" customHeight="1">
      <c r="C471" s="55"/>
    </row>
    <row r="472" spans="3:3" ht="36.75" customHeight="1">
      <c r="C472" s="55"/>
    </row>
    <row r="473" spans="3:3" ht="36.75" customHeight="1">
      <c r="C473" s="55"/>
    </row>
    <row r="474" spans="3:3" ht="36.75" customHeight="1">
      <c r="C474" s="55"/>
    </row>
    <row r="475" spans="3:3" ht="36.75" customHeight="1">
      <c r="C475" s="55"/>
    </row>
    <row r="476" spans="3:3" ht="36.75" customHeight="1">
      <c r="C476" s="55"/>
    </row>
    <row r="477" spans="3:3" ht="36.75" customHeight="1">
      <c r="C477" s="55"/>
    </row>
    <row r="478" spans="3:3" ht="36.75" customHeight="1">
      <c r="C478" s="55"/>
    </row>
    <row r="479" spans="3:3" ht="36.75" customHeight="1">
      <c r="C479" s="55"/>
    </row>
    <row r="480" spans="3:3" ht="36.75" customHeight="1">
      <c r="C480" s="55"/>
    </row>
    <row r="481" spans="3:3" ht="36.75" customHeight="1">
      <c r="C481" s="55"/>
    </row>
    <row r="482" spans="3:3" ht="36.75" customHeight="1">
      <c r="C482" s="55"/>
    </row>
    <row r="483" spans="3:3" ht="36.75" customHeight="1">
      <c r="C483" s="55"/>
    </row>
    <row r="484" spans="3:3" ht="36.75" customHeight="1">
      <c r="C484" s="55"/>
    </row>
    <row r="485" spans="3:3" ht="36.75" customHeight="1">
      <c r="C485" s="55"/>
    </row>
    <row r="486" spans="3:3" ht="36.75" customHeight="1">
      <c r="C486" s="55"/>
    </row>
    <row r="487" spans="3:3" ht="36.75" customHeight="1">
      <c r="C487" s="55"/>
    </row>
    <row r="488" spans="3:3" ht="36.75" customHeight="1">
      <c r="C488" s="55"/>
    </row>
    <row r="489" spans="3:3" ht="36.75" customHeight="1">
      <c r="C489" s="55"/>
    </row>
    <row r="490" spans="3:3" ht="36.75" customHeight="1">
      <c r="C490" s="55"/>
    </row>
    <row r="491" spans="3:3" ht="36.75" customHeight="1">
      <c r="C491" s="55"/>
    </row>
    <row r="492" spans="3:3" ht="36.75" customHeight="1">
      <c r="C492" s="55"/>
    </row>
    <row r="493" spans="3:3" ht="36.75" customHeight="1">
      <c r="C493" s="55"/>
    </row>
    <row r="494" spans="3:3" ht="36.75" customHeight="1">
      <c r="C494" s="55"/>
    </row>
    <row r="495" spans="3:3" ht="36.75" customHeight="1">
      <c r="C495" s="55"/>
    </row>
    <row r="496" spans="3:3" ht="36.75" customHeight="1">
      <c r="C496" s="55"/>
    </row>
    <row r="497" spans="3:3" ht="36.75" customHeight="1">
      <c r="C497" s="55"/>
    </row>
    <row r="498" spans="3:3" ht="36.75" customHeight="1">
      <c r="C498" s="55"/>
    </row>
    <row r="499" spans="3:3" ht="36.75" customHeight="1">
      <c r="C499" s="55"/>
    </row>
    <row r="500" spans="3:3" ht="36.75" customHeight="1">
      <c r="C500" s="55"/>
    </row>
    <row r="501" spans="3:3" ht="36.75" customHeight="1">
      <c r="C501" s="55"/>
    </row>
    <row r="502" spans="3:3" ht="36.75" customHeight="1">
      <c r="C502" s="55"/>
    </row>
    <row r="503" spans="3:3" ht="36.75" customHeight="1">
      <c r="C503" s="55"/>
    </row>
    <row r="504" spans="3:3" ht="36.75" customHeight="1">
      <c r="C504" s="55"/>
    </row>
    <row r="505" spans="3:3" ht="36.75" customHeight="1">
      <c r="C505" s="55"/>
    </row>
    <row r="506" spans="3:3" ht="36.75" customHeight="1">
      <c r="C506" s="55"/>
    </row>
    <row r="507" spans="3:3" ht="36.75" customHeight="1">
      <c r="C507" s="55"/>
    </row>
    <row r="508" spans="3:3" ht="36.75" customHeight="1">
      <c r="C508" s="55"/>
    </row>
    <row r="509" spans="3:3" ht="36.75" customHeight="1">
      <c r="C509" s="55"/>
    </row>
    <row r="510" spans="3:3" ht="36.75" customHeight="1">
      <c r="C510" s="55"/>
    </row>
    <row r="511" spans="3:3" ht="36.75" customHeight="1">
      <c r="C511" s="55"/>
    </row>
    <row r="512" spans="3:3" ht="36.75" customHeight="1">
      <c r="C512" s="55"/>
    </row>
    <row r="513" spans="3:3" ht="36.75" customHeight="1">
      <c r="C513" s="55"/>
    </row>
    <row r="514" spans="3:3" ht="36.75" customHeight="1">
      <c r="C514" s="55"/>
    </row>
    <row r="515" spans="3:3" ht="36.75" customHeight="1">
      <c r="C515" s="55"/>
    </row>
    <row r="516" spans="3:3" ht="36.75" customHeight="1">
      <c r="C516" s="55"/>
    </row>
    <row r="517" spans="3:3" ht="36.75" customHeight="1">
      <c r="C517" s="55"/>
    </row>
    <row r="518" spans="3:3" ht="36.75" customHeight="1">
      <c r="C518" s="55"/>
    </row>
    <row r="519" spans="3:3" ht="36.75" customHeight="1">
      <c r="C519" s="55"/>
    </row>
    <row r="520" spans="3:3" ht="36.75" customHeight="1">
      <c r="C520" s="55"/>
    </row>
    <row r="521" spans="3:3" ht="36.75" customHeight="1">
      <c r="C521" s="55"/>
    </row>
    <row r="522" spans="3:3" ht="36.75" customHeight="1">
      <c r="C522" s="55"/>
    </row>
    <row r="523" spans="3:3" ht="36.75" customHeight="1">
      <c r="C523" s="55"/>
    </row>
    <row r="524" spans="3:3" ht="36.75" customHeight="1">
      <c r="C524" s="55"/>
    </row>
    <row r="525" spans="3:3" ht="36.75" customHeight="1">
      <c r="C525" s="55"/>
    </row>
    <row r="526" spans="3:3" ht="36.75" customHeight="1">
      <c r="C526" s="55"/>
    </row>
    <row r="527" spans="3:3" ht="36.75" customHeight="1">
      <c r="C527" s="55"/>
    </row>
    <row r="528" spans="3:3" ht="36.75" customHeight="1">
      <c r="C528" s="55"/>
    </row>
    <row r="529" spans="3:3" ht="36.75" customHeight="1">
      <c r="C529" s="55"/>
    </row>
    <row r="530" spans="3:3" ht="36.75" customHeight="1">
      <c r="C530" s="55"/>
    </row>
    <row r="531" spans="3:3" ht="36.75" customHeight="1">
      <c r="C531" s="55"/>
    </row>
    <row r="532" spans="3:3" ht="36.75" customHeight="1">
      <c r="C532" s="55"/>
    </row>
    <row r="533" spans="3:3" ht="36.75" customHeight="1">
      <c r="C533" s="55"/>
    </row>
    <row r="534" spans="3:3" ht="36.75" customHeight="1">
      <c r="C534" s="55"/>
    </row>
    <row r="535" spans="3:3" ht="36.75" customHeight="1">
      <c r="C535" s="55"/>
    </row>
    <row r="536" spans="3:3" ht="36.75" customHeight="1">
      <c r="C536" s="55"/>
    </row>
    <row r="537" spans="3:3" ht="36.75" customHeight="1">
      <c r="C537" s="55"/>
    </row>
    <row r="538" spans="3:3" ht="36.75" customHeight="1">
      <c r="C538" s="55"/>
    </row>
    <row r="539" spans="3:3" ht="36.75" customHeight="1">
      <c r="C539" s="55"/>
    </row>
    <row r="540" spans="3:3" ht="36.75" customHeight="1">
      <c r="C540" s="55"/>
    </row>
    <row r="541" spans="3:3" ht="36.75" customHeight="1">
      <c r="C541" s="55"/>
    </row>
    <row r="542" spans="3:3" ht="36.75" customHeight="1">
      <c r="C542" s="55"/>
    </row>
    <row r="543" spans="3:3" ht="36.75" customHeight="1">
      <c r="C543" s="55"/>
    </row>
    <row r="544" spans="3:3" ht="36.75" customHeight="1">
      <c r="C544" s="55"/>
    </row>
    <row r="545" spans="3:3" ht="36.75" customHeight="1">
      <c r="C545" s="55"/>
    </row>
    <row r="546" spans="3:3" ht="36.75" customHeight="1">
      <c r="C546" s="55"/>
    </row>
    <row r="547" spans="3:3" ht="36.75" customHeight="1">
      <c r="C547" s="55"/>
    </row>
    <row r="548" spans="3:3" ht="36.75" customHeight="1">
      <c r="C548" s="55"/>
    </row>
    <row r="549" spans="3:3" ht="36.75" customHeight="1">
      <c r="C549" s="55"/>
    </row>
    <row r="550" spans="3:3" ht="36.75" customHeight="1">
      <c r="C550" s="55"/>
    </row>
    <row r="551" spans="3:3" ht="36.75" customHeight="1">
      <c r="C551" s="55"/>
    </row>
    <row r="552" spans="3:3" ht="36.75" customHeight="1">
      <c r="C552" s="55"/>
    </row>
    <row r="553" spans="3:3" ht="36.75" customHeight="1">
      <c r="C553" s="55"/>
    </row>
    <row r="554" spans="3:3" ht="36.75" customHeight="1">
      <c r="C554" s="55"/>
    </row>
    <row r="555" spans="3:3" ht="36.75" customHeight="1">
      <c r="C555" s="55"/>
    </row>
    <row r="556" spans="3:3" ht="36.75" customHeight="1">
      <c r="C556" s="55"/>
    </row>
    <row r="557" spans="3:3" ht="36.75" customHeight="1">
      <c r="C557" s="55"/>
    </row>
    <row r="558" spans="3:3" ht="36.75" customHeight="1">
      <c r="C558" s="55"/>
    </row>
    <row r="559" spans="3:3" ht="36.75" customHeight="1">
      <c r="C559" s="55"/>
    </row>
    <row r="560" spans="3:3" ht="36.75" customHeight="1">
      <c r="C560" s="55"/>
    </row>
    <row r="561" spans="3:3" ht="36.75" customHeight="1">
      <c r="C561" s="55"/>
    </row>
    <row r="562" spans="3:3" ht="36.75" customHeight="1">
      <c r="C562" s="55"/>
    </row>
    <row r="563" spans="3:3" ht="36.75" customHeight="1">
      <c r="C563" s="55"/>
    </row>
    <row r="564" spans="3:3" ht="36.75" customHeight="1">
      <c r="C564" s="55"/>
    </row>
    <row r="565" spans="3:3" ht="36.75" customHeight="1">
      <c r="C565" s="55"/>
    </row>
    <row r="566" spans="3:3" ht="36.75" customHeight="1">
      <c r="C566" s="55"/>
    </row>
    <row r="567" spans="3:3" ht="36.75" customHeight="1">
      <c r="C567" s="55"/>
    </row>
    <row r="568" spans="3:3" ht="36.75" customHeight="1">
      <c r="C568" s="55"/>
    </row>
    <row r="569" spans="3:3" ht="36.75" customHeight="1">
      <c r="C569" s="55"/>
    </row>
    <row r="570" spans="3:3" ht="36.75" customHeight="1">
      <c r="C570" s="55"/>
    </row>
    <row r="571" spans="3:3" ht="36.75" customHeight="1">
      <c r="C571" s="55"/>
    </row>
    <row r="572" spans="3:3" ht="36.75" customHeight="1">
      <c r="C572" s="55"/>
    </row>
    <row r="573" spans="3:3" ht="36.75" customHeight="1">
      <c r="C573" s="55"/>
    </row>
    <row r="574" spans="3:3" ht="36.75" customHeight="1">
      <c r="C574" s="55"/>
    </row>
    <row r="575" spans="3:3" ht="36.75" customHeight="1">
      <c r="C575" s="55"/>
    </row>
    <row r="576" spans="3:3" ht="36.75" customHeight="1">
      <c r="C576" s="55"/>
    </row>
    <row r="577" spans="3:3" ht="36.75" customHeight="1">
      <c r="C577" s="55"/>
    </row>
    <row r="578" spans="3:3" ht="36.75" customHeight="1">
      <c r="C578" s="55"/>
    </row>
    <row r="579" spans="3:3" ht="36.75" customHeight="1">
      <c r="C579" s="55"/>
    </row>
    <row r="580" spans="3:3" ht="36.75" customHeight="1">
      <c r="C580" s="55"/>
    </row>
    <row r="581" spans="3:3" ht="36.75" customHeight="1">
      <c r="C581" s="55"/>
    </row>
    <row r="582" spans="3:3" ht="36.75" customHeight="1">
      <c r="C582" s="55"/>
    </row>
    <row r="583" spans="3:3" ht="36.75" customHeight="1">
      <c r="C583" s="55"/>
    </row>
    <row r="584" spans="3:3" ht="36.75" customHeight="1">
      <c r="C584" s="55"/>
    </row>
    <row r="585" spans="3:3" ht="36.75" customHeight="1">
      <c r="C585" s="55"/>
    </row>
    <row r="586" spans="3:3" ht="36.75" customHeight="1">
      <c r="C586" s="55"/>
    </row>
    <row r="587" spans="3:3" ht="36.75" customHeight="1">
      <c r="C587" s="55"/>
    </row>
    <row r="588" spans="3:3" ht="36.75" customHeight="1">
      <c r="C588" s="55"/>
    </row>
    <row r="589" spans="3:3" ht="36.75" customHeight="1">
      <c r="C589" s="55"/>
    </row>
    <row r="590" spans="3:3" ht="36.75" customHeight="1">
      <c r="C590" s="55"/>
    </row>
    <row r="591" spans="3:3" ht="36.75" customHeight="1">
      <c r="C591" s="55"/>
    </row>
    <row r="592" spans="3:3" ht="36.75" customHeight="1">
      <c r="C592" s="55"/>
    </row>
    <row r="593" spans="3:3" ht="36.75" customHeight="1">
      <c r="C593" s="55"/>
    </row>
    <row r="594" spans="3:3" ht="36.75" customHeight="1">
      <c r="C594" s="55"/>
    </row>
    <row r="595" spans="3:3" ht="36.75" customHeight="1">
      <c r="C595" s="55"/>
    </row>
    <row r="596" spans="3:3" ht="36.75" customHeight="1">
      <c r="C596" s="55"/>
    </row>
    <row r="597" spans="3:3" ht="36.75" customHeight="1">
      <c r="C597" s="55"/>
    </row>
    <row r="598" spans="3:3" ht="36.75" customHeight="1">
      <c r="C598" s="55"/>
    </row>
    <row r="599" spans="3:3" ht="36.75" customHeight="1">
      <c r="C599" s="55"/>
    </row>
    <row r="600" spans="3:3" ht="36.75" customHeight="1">
      <c r="C600" s="55"/>
    </row>
    <row r="601" spans="3:3" ht="36.75" customHeight="1">
      <c r="C601" s="55"/>
    </row>
    <row r="602" spans="3:3" ht="36.75" customHeight="1">
      <c r="C602" s="55"/>
    </row>
    <row r="603" spans="3:3" ht="36.75" customHeight="1">
      <c r="C603" s="55"/>
    </row>
    <row r="604" spans="3:3" ht="36.75" customHeight="1">
      <c r="C604" s="55"/>
    </row>
    <row r="605" spans="3:3" ht="36.75" customHeight="1">
      <c r="C605" s="55"/>
    </row>
    <row r="606" spans="3:3" ht="36.75" customHeight="1">
      <c r="C606" s="55"/>
    </row>
    <row r="607" spans="3:3" ht="36.75" customHeight="1">
      <c r="C607" s="55"/>
    </row>
    <row r="608" spans="3:3" ht="36.75" customHeight="1">
      <c r="C608" s="55"/>
    </row>
    <row r="609" spans="3:3" ht="36.75" customHeight="1">
      <c r="C609" s="55"/>
    </row>
    <row r="610" spans="3:3" ht="36.75" customHeight="1">
      <c r="C610" s="55"/>
    </row>
    <row r="611" spans="3:3" ht="36.75" customHeight="1">
      <c r="C611" s="55"/>
    </row>
    <row r="612" spans="3:3" ht="36.75" customHeight="1">
      <c r="C612" s="55"/>
    </row>
    <row r="613" spans="3:3" ht="36.75" customHeight="1">
      <c r="C613" s="55"/>
    </row>
    <row r="614" spans="3:3" ht="36.75" customHeight="1">
      <c r="C614" s="55"/>
    </row>
    <row r="615" spans="3:3" ht="36.75" customHeight="1">
      <c r="C615" s="55"/>
    </row>
    <row r="616" spans="3:3" ht="36.75" customHeight="1">
      <c r="C616" s="55"/>
    </row>
    <row r="617" spans="3:3" ht="36.75" customHeight="1">
      <c r="C617" s="55"/>
    </row>
    <row r="618" spans="3:3" ht="36.75" customHeight="1">
      <c r="C618" s="55"/>
    </row>
    <row r="619" spans="3:3" ht="36.75" customHeight="1">
      <c r="C619" s="55"/>
    </row>
    <row r="620" spans="3:3" ht="36.75" customHeight="1">
      <c r="C620" s="55"/>
    </row>
    <row r="621" spans="3:3" ht="36.75" customHeight="1">
      <c r="C621" s="55"/>
    </row>
    <row r="622" spans="3:3" ht="36.75" customHeight="1">
      <c r="C622" s="55"/>
    </row>
    <row r="623" spans="3:3" ht="36.75" customHeight="1">
      <c r="C623" s="55"/>
    </row>
    <row r="624" spans="3:3" ht="36.75" customHeight="1">
      <c r="C624" s="55"/>
    </row>
    <row r="625" spans="3:3" ht="36.75" customHeight="1">
      <c r="C625" s="55"/>
    </row>
    <row r="626" spans="3:3" ht="36.75" customHeight="1">
      <c r="C626" s="55"/>
    </row>
    <row r="627" spans="3:3" ht="36.75" customHeight="1">
      <c r="C627" s="55"/>
    </row>
    <row r="628" spans="3:3" ht="36.75" customHeight="1">
      <c r="C628" s="55"/>
    </row>
    <row r="629" spans="3:3" ht="36.75" customHeight="1">
      <c r="C629" s="55"/>
    </row>
    <row r="630" spans="3:3" ht="36.75" customHeight="1">
      <c r="C630" s="55"/>
    </row>
    <row r="631" spans="3:3" ht="36.75" customHeight="1">
      <c r="C631" s="55"/>
    </row>
    <row r="632" spans="3:3" ht="36.75" customHeight="1">
      <c r="C632" s="55"/>
    </row>
    <row r="633" spans="3:3" ht="36.75" customHeight="1">
      <c r="C633" s="55"/>
    </row>
    <row r="634" spans="3:3" ht="36.75" customHeight="1">
      <c r="C634" s="55"/>
    </row>
    <row r="635" spans="3:3" ht="36.75" customHeight="1">
      <c r="C635" s="55"/>
    </row>
    <row r="636" spans="3:3" ht="36.75" customHeight="1">
      <c r="C636" s="55"/>
    </row>
    <row r="637" spans="3:3" ht="36.75" customHeight="1">
      <c r="C637" s="55"/>
    </row>
    <row r="638" spans="3:3" ht="36.75" customHeight="1">
      <c r="C638" s="55"/>
    </row>
    <row r="639" spans="3:3" ht="36.75" customHeight="1">
      <c r="C639" s="55"/>
    </row>
    <row r="640" spans="3:3" ht="36.75" customHeight="1">
      <c r="C640" s="55"/>
    </row>
    <row r="641" spans="3:3" ht="36.75" customHeight="1">
      <c r="C641" s="55"/>
    </row>
    <row r="642" spans="3:3" ht="36.75" customHeight="1">
      <c r="C642" s="55"/>
    </row>
    <row r="643" spans="3:3" ht="36.75" customHeight="1">
      <c r="C643" s="55"/>
    </row>
    <row r="644" spans="3:3" ht="36.75" customHeight="1">
      <c r="C644" s="55"/>
    </row>
    <row r="645" spans="3:3" ht="36.75" customHeight="1">
      <c r="C645" s="55"/>
    </row>
    <row r="646" spans="3:3" ht="36.75" customHeight="1">
      <c r="C646" s="55"/>
    </row>
    <row r="647" spans="3:3" ht="36.75" customHeight="1">
      <c r="C647" s="55"/>
    </row>
    <row r="648" spans="3:3" ht="36.75" customHeight="1">
      <c r="C648" s="55"/>
    </row>
    <row r="649" spans="3:3" ht="36.75" customHeight="1">
      <c r="C649" s="55"/>
    </row>
    <row r="650" spans="3:3" ht="36.75" customHeight="1">
      <c r="C650" s="55"/>
    </row>
    <row r="651" spans="3:3" ht="36.75" customHeight="1">
      <c r="C651" s="55"/>
    </row>
    <row r="652" spans="3:3" ht="36.75" customHeight="1">
      <c r="C652" s="55"/>
    </row>
    <row r="653" spans="3:3" ht="36.75" customHeight="1">
      <c r="C653" s="55"/>
    </row>
    <row r="654" spans="3:3" ht="36.75" customHeight="1">
      <c r="C654" s="55"/>
    </row>
    <row r="655" spans="3:3" ht="36.75" customHeight="1">
      <c r="C655" s="55"/>
    </row>
    <row r="656" spans="3:3" ht="36.75" customHeight="1">
      <c r="C656" s="55"/>
    </row>
    <row r="657" spans="3:3" ht="36.75" customHeight="1">
      <c r="C657" s="55"/>
    </row>
    <row r="658" spans="3:3" ht="36.75" customHeight="1">
      <c r="C658" s="55"/>
    </row>
    <row r="659" spans="3:3" ht="36.75" customHeight="1">
      <c r="C659" s="55"/>
    </row>
    <row r="660" spans="3:3" ht="36.75" customHeight="1">
      <c r="C660" s="55"/>
    </row>
    <row r="661" spans="3:3" ht="36.75" customHeight="1">
      <c r="C661" s="55"/>
    </row>
    <row r="662" spans="3:3" ht="36.75" customHeight="1">
      <c r="C662" s="55"/>
    </row>
    <row r="663" spans="3:3" ht="36.75" customHeight="1">
      <c r="C663" s="55"/>
    </row>
    <row r="664" spans="3:3" ht="36.75" customHeight="1">
      <c r="C664" s="55"/>
    </row>
    <row r="665" spans="3:3" ht="36.75" customHeight="1">
      <c r="C665" s="55"/>
    </row>
    <row r="666" spans="3:3" ht="36.75" customHeight="1">
      <c r="C666" s="55"/>
    </row>
    <row r="667" spans="3:3" ht="36.75" customHeight="1">
      <c r="C667" s="55"/>
    </row>
    <row r="668" spans="3:3" ht="36.75" customHeight="1">
      <c r="C668" s="55"/>
    </row>
    <row r="669" spans="3:3" ht="36.75" customHeight="1">
      <c r="C669" s="55"/>
    </row>
    <row r="670" spans="3:3" ht="36.75" customHeight="1">
      <c r="C670" s="55"/>
    </row>
    <row r="671" spans="3:3" ht="36.75" customHeight="1">
      <c r="C671" s="55"/>
    </row>
    <row r="672" spans="3:3" ht="36.75" customHeight="1">
      <c r="C672" s="55"/>
    </row>
    <row r="673" spans="3:3" ht="36.75" customHeight="1">
      <c r="C673" s="55"/>
    </row>
    <row r="674" spans="3:3" ht="36.75" customHeight="1">
      <c r="C674" s="55"/>
    </row>
    <row r="675" spans="3:3" ht="36.75" customHeight="1">
      <c r="C675" s="55"/>
    </row>
    <row r="676" spans="3:3" ht="36.75" customHeight="1">
      <c r="C676" s="55"/>
    </row>
    <row r="677" spans="3:3" ht="36.75" customHeight="1">
      <c r="C677" s="55"/>
    </row>
    <row r="678" spans="3:3" ht="36.75" customHeight="1">
      <c r="C678" s="55"/>
    </row>
    <row r="679" spans="3:3" ht="36.75" customHeight="1">
      <c r="C679" s="55"/>
    </row>
    <row r="680" spans="3:3" ht="36.75" customHeight="1">
      <c r="C680" s="55"/>
    </row>
    <row r="681" spans="3:3" ht="36.75" customHeight="1">
      <c r="C681" s="55"/>
    </row>
    <row r="682" spans="3:3" ht="36.75" customHeight="1">
      <c r="C682" s="55"/>
    </row>
    <row r="683" spans="3:3" ht="36.75" customHeight="1">
      <c r="C683" s="55"/>
    </row>
    <row r="684" spans="3:3" ht="36.75" customHeight="1">
      <c r="C684" s="55"/>
    </row>
    <row r="685" spans="3:3" ht="36.75" customHeight="1">
      <c r="C685" s="55"/>
    </row>
    <row r="686" spans="3:3" ht="36.75" customHeight="1">
      <c r="C686" s="55"/>
    </row>
    <row r="687" spans="3:3" ht="36.75" customHeight="1">
      <c r="C687" s="55"/>
    </row>
    <row r="688" spans="3:3" ht="36.75" customHeight="1">
      <c r="C688" s="55"/>
    </row>
    <row r="689" spans="3:3" ht="36.75" customHeight="1">
      <c r="C689" s="55"/>
    </row>
    <row r="690" spans="3:3" ht="36.75" customHeight="1">
      <c r="C690" s="55"/>
    </row>
    <row r="691" spans="3:3" ht="36.75" customHeight="1">
      <c r="C691" s="55"/>
    </row>
    <row r="692" spans="3:3" ht="36.75" customHeight="1">
      <c r="C692" s="55"/>
    </row>
    <row r="693" spans="3:3" ht="36.75" customHeight="1">
      <c r="C693" s="55"/>
    </row>
    <row r="694" spans="3:3" ht="36.75" customHeight="1">
      <c r="C694" s="55"/>
    </row>
    <row r="695" spans="3:3" ht="36.75" customHeight="1">
      <c r="C695" s="55"/>
    </row>
    <row r="696" spans="3:3" ht="36.75" customHeight="1">
      <c r="C696" s="55"/>
    </row>
    <row r="697" spans="3:3" ht="36.75" customHeight="1">
      <c r="C697" s="55"/>
    </row>
    <row r="698" spans="3:3" ht="36.75" customHeight="1">
      <c r="C698" s="55"/>
    </row>
    <row r="699" spans="3:3" ht="36.75" customHeight="1">
      <c r="C699" s="55"/>
    </row>
    <row r="700" spans="3:3" ht="36.75" customHeight="1">
      <c r="C700" s="55"/>
    </row>
    <row r="701" spans="3:3" ht="36.75" customHeight="1">
      <c r="C701" s="55"/>
    </row>
    <row r="702" spans="3:3" ht="36.75" customHeight="1">
      <c r="C702" s="55"/>
    </row>
    <row r="703" spans="3:3" ht="36.75" customHeight="1">
      <c r="C703" s="55"/>
    </row>
    <row r="704" spans="3:3" ht="36.75" customHeight="1">
      <c r="C704" s="55"/>
    </row>
    <row r="705" spans="3:3" ht="36.75" customHeight="1">
      <c r="C705" s="55"/>
    </row>
    <row r="706" spans="3:3" ht="36.75" customHeight="1">
      <c r="C706" s="55"/>
    </row>
    <row r="707" spans="3:3" ht="36.75" customHeight="1">
      <c r="C707" s="55"/>
    </row>
    <row r="708" spans="3:3" ht="36.75" customHeight="1">
      <c r="C708" s="55"/>
    </row>
    <row r="709" spans="3:3" ht="36.75" customHeight="1">
      <c r="C709" s="55"/>
    </row>
    <row r="710" spans="3:3" ht="36.75" customHeight="1">
      <c r="C710" s="55"/>
    </row>
    <row r="711" spans="3:3" ht="36.75" customHeight="1">
      <c r="C711" s="55"/>
    </row>
    <row r="712" spans="3:3" ht="36.75" customHeight="1">
      <c r="C712" s="55"/>
    </row>
    <row r="713" spans="3:3" ht="36.75" customHeight="1">
      <c r="C713" s="55"/>
    </row>
    <row r="714" spans="3:3" ht="36.75" customHeight="1">
      <c r="C714" s="55"/>
    </row>
    <row r="715" spans="3:3" ht="36.75" customHeight="1">
      <c r="C715" s="55"/>
    </row>
    <row r="716" spans="3:3" ht="36.75" customHeight="1">
      <c r="C716" s="55"/>
    </row>
    <row r="717" spans="3:3" ht="36.75" customHeight="1">
      <c r="C717" s="55"/>
    </row>
    <row r="718" spans="3:3" ht="36.75" customHeight="1">
      <c r="C718" s="55"/>
    </row>
    <row r="719" spans="3:3" ht="36.75" customHeight="1">
      <c r="C719" s="55"/>
    </row>
    <row r="720" spans="3:3" ht="36.75" customHeight="1">
      <c r="C720" s="55"/>
    </row>
    <row r="721" spans="3:3" ht="36.75" customHeight="1">
      <c r="C721" s="55"/>
    </row>
    <row r="722" spans="3:3" ht="36.75" customHeight="1">
      <c r="C722" s="55"/>
    </row>
    <row r="723" spans="3:3" ht="36.75" customHeight="1">
      <c r="C723" s="55"/>
    </row>
    <row r="724" spans="3:3" ht="36.75" customHeight="1">
      <c r="C724" s="55"/>
    </row>
    <row r="725" spans="3:3" ht="36.75" customHeight="1">
      <c r="C725" s="55"/>
    </row>
    <row r="726" spans="3:3" ht="36.75" customHeight="1">
      <c r="C726" s="55"/>
    </row>
    <row r="727" spans="3:3" ht="36.75" customHeight="1">
      <c r="C727" s="55"/>
    </row>
    <row r="728" spans="3:3" ht="36.75" customHeight="1">
      <c r="C728" s="55"/>
    </row>
    <row r="729" spans="3:3" ht="36.75" customHeight="1">
      <c r="C729" s="55"/>
    </row>
    <row r="730" spans="3:3" ht="36.75" customHeight="1">
      <c r="C730" s="55"/>
    </row>
    <row r="731" spans="3:3" ht="36.75" customHeight="1">
      <c r="C731" s="55"/>
    </row>
    <row r="732" spans="3:3" ht="36.75" customHeight="1">
      <c r="C732" s="55"/>
    </row>
    <row r="733" spans="3:3" ht="36.75" customHeight="1">
      <c r="C733" s="55"/>
    </row>
    <row r="734" spans="3:3" ht="36.75" customHeight="1">
      <c r="C734" s="55"/>
    </row>
    <row r="735" spans="3:3" ht="36.75" customHeight="1">
      <c r="C735" s="55"/>
    </row>
    <row r="736" spans="3:3" ht="36.75" customHeight="1">
      <c r="C736" s="55"/>
    </row>
    <row r="737" spans="3:3" ht="36.75" customHeight="1">
      <c r="C737" s="55"/>
    </row>
    <row r="738" spans="3:3" ht="36.75" customHeight="1">
      <c r="C738" s="55"/>
    </row>
    <row r="739" spans="3:3" ht="36.75" customHeight="1">
      <c r="C739" s="55"/>
    </row>
    <row r="740" spans="3:3" ht="36.75" customHeight="1">
      <c r="C740" s="55"/>
    </row>
    <row r="741" spans="3:3" ht="36.75" customHeight="1">
      <c r="C741" s="55"/>
    </row>
    <row r="742" spans="3:3" ht="36.75" customHeight="1">
      <c r="C742" s="55"/>
    </row>
    <row r="743" spans="3:3" ht="36.75" customHeight="1">
      <c r="C743" s="55"/>
    </row>
    <row r="744" spans="3:3" ht="36.75" customHeight="1">
      <c r="C744" s="55"/>
    </row>
    <row r="745" spans="3:3" ht="36.75" customHeight="1">
      <c r="C745" s="55"/>
    </row>
    <row r="746" spans="3:3" ht="36.75" customHeight="1">
      <c r="C746" s="55"/>
    </row>
    <row r="747" spans="3:3" ht="36.75" customHeight="1">
      <c r="C747" s="55"/>
    </row>
    <row r="748" spans="3:3" ht="36.75" customHeight="1">
      <c r="C748" s="55"/>
    </row>
    <row r="749" spans="3:3" ht="36.75" customHeight="1">
      <c r="C749" s="55"/>
    </row>
    <row r="750" spans="3:3" ht="36.75" customHeight="1">
      <c r="C750" s="55"/>
    </row>
    <row r="751" spans="3:3" ht="36.75" customHeight="1">
      <c r="C751" s="55"/>
    </row>
    <row r="752" spans="3:3" ht="36.75" customHeight="1">
      <c r="C752" s="55"/>
    </row>
    <row r="753" spans="3:3" ht="36.75" customHeight="1">
      <c r="C753" s="55"/>
    </row>
    <row r="754" spans="3:3" ht="36.75" customHeight="1">
      <c r="C754" s="55"/>
    </row>
    <row r="755" spans="3:3" ht="36.75" customHeight="1">
      <c r="C755" s="55"/>
    </row>
    <row r="756" spans="3:3" ht="36.75" customHeight="1">
      <c r="C756" s="55"/>
    </row>
    <row r="757" spans="3:3" ht="36.75" customHeight="1">
      <c r="C757" s="55"/>
    </row>
    <row r="758" spans="3:3" ht="36.75" customHeight="1">
      <c r="C758" s="55"/>
    </row>
    <row r="759" spans="3:3" ht="36.75" customHeight="1">
      <c r="C759" s="55"/>
    </row>
    <row r="760" spans="3:3" ht="36.75" customHeight="1">
      <c r="C760" s="55"/>
    </row>
    <row r="761" spans="3:3" ht="36.75" customHeight="1">
      <c r="C761" s="55"/>
    </row>
    <row r="762" spans="3:3" ht="36.75" customHeight="1">
      <c r="C762" s="55"/>
    </row>
    <row r="763" spans="3:3" ht="36.75" customHeight="1">
      <c r="C763" s="55"/>
    </row>
    <row r="764" spans="3:3" ht="36.75" customHeight="1">
      <c r="C764" s="55"/>
    </row>
    <row r="765" spans="3:3" ht="36.75" customHeight="1">
      <c r="C765" s="55"/>
    </row>
    <row r="766" spans="3:3" ht="36.75" customHeight="1">
      <c r="C766" s="55"/>
    </row>
    <row r="767" spans="3:3" ht="36.75" customHeight="1">
      <c r="C767" s="55"/>
    </row>
    <row r="768" spans="3:3" ht="36.75" customHeight="1">
      <c r="C768" s="55"/>
    </row>
    <row r="769" spans="3:3" ht="36.75" customHeight="1">
      <c r="C769" s="55"/>
    </row>
    <row r="770" spans="3:3" ht="36.75" customHeight="1">
      <c r="C770" s="55"/>
    </row>
    <row r="771" spans="3:3" ht="36.75" customHeight="1">
      <c r="C771" s="55"/>
    </row>
    <row r="772" spans="3:3" ht="36.75" customHeight="1">
      <c r="C772" s="55"/>
    </row>
    <row r="773" spans="3:3" ht="36.75" customHeight="1">
      <c r="C773" s="55"/>
    </row>
    <row r="774" spans="3:3" ht="36.75" customHeight="1">
      <c r="C774" s="55"/>
    </row>
    <row r="775" spans="3:3" ht="36.75" customHeight="1">
      <c r="C775" s="55"/>
    </row>
    <row r="776" spans="3:3" ht="36.75" customHeight="1">
      <c r="C776" s="55"/>
    </row>
    <row r="777" spans="3:3" ht="36.75" customHeight="1">
      <c r="C777" s="55"/>
    </row>
    <row r="778" spans="3:3" ht="36.75" customHeight="1">
      <c r="C778" s="55"/>
    </row>
    <row r="779" spans="3:3" ht="36.75" customHeight="1">
      <c r="C779" s="55"/>
    </row>
    <row r="780" spans="3:3" ht="36.75" customHeight="1">
      <c r="C780" s="55"/>
    </row>
    <row r="781" spans="3:3" ht="36.75" customHeight="1">
      <c r="C781" s="55"/>
    </row>
    <row r="782" spans="3:3" ht="36.75" customHeight="1">
      <c r="C782" s="55"/>
    </row>
    <row r="783" spans="3:3" ht="36.75" customHeight="1">
      <c r="C783" s="55"/>
    </row>
    <row r="784" spans="3:3" ht="36.75" customHeight="1">
      <c r="C784" s="55"/>
    </row>
    <row r="785" spans="3:3" ht="36.75" customHeight="1">
      <c r="C785" s="55"/>
    </row>
    <row r="786" spans="3:3" ht="36.75" customHeight="1">
      <c r="C786" s="55"/>
    </row>
    <row r="787" spans="3:3" ht="36.75" customHeight="1">
      <c r="C787" s="55"/>
    </row>
    <row r="788" spans="3:3" ht="36.75" customHeight="1">
      <c r="C788" s="55"/>
    </row>
    <row r="789" spans="3:3" ht="36.75" customHeight="1">
      <c r="C789" s="55"/>
    </row>
    <row r="790" spans="3:3" ht="36.75" customHeight="1">
      <c r="C790" s="55"/>
    </row>
    <row r="791" spans="3:3" ht="36.75" customHeight="1">
      <c r="C791" s="55"/>
    </row>
    <row r="792" spans="3:3" ht="36.75" customHeight="1">
      <c r="C792" s="55"/>
    </row>
    <row r="793" spans="3:3" ht="36.75" customHeight="1">
      <c r="C793" s="55"/>
    </row>
    <row r="794" spans="3:3" ht="36.75" customHeight="1">
      <c r="C794" s="55"/>
    </row>
    <row r="795" spans="3:3" ht="36.75" customHeight="1">
      <c r="C795" s="55"/>
    </row>
    <row r="796" spans="3:3" ht="36.75" customHeight="1">
      <c r="C796" s="55"/>
    </row>
    <row r="797" spans="3:3" ht="36.75" customHeight="1">
      <c r="C797" s="55"/>
    </row>
    <row r="798" spans="3:3" ht="36.75" customHeight="1">
      <c r="C798" s="55"/>
    </row>
    <row r="799" spans="3:3" ht="36.75" customHeight="1">
      <c r="C799" s="55"/>
    </row>
    <row r="800" spans="3:3" ht="36.75" customHeight="1">
      <c r="C800" s="55"/>
    </row>
    <row r="801" spans="3:3" ht="36.75" customHeight="1">
      <c r="C801" s="55"/>
    </row>
    <row r="802" spans="3:3" ht="36.75" customHeight="1">
      <c r="C802" s="55"/>
    </row>
    <row r="803" spans="3:3" ht="36.75" customHeight="1">
      <c r="C803" s="55"/>
    </row>
    <row r="804" spans="3:3" ht="36.75" customHeight="1">
      <c r="C804" s="55"/>
    </row>
    <row r="805" spans="3:3" ht="36.75" customHeight="1">
      <c r="C805" s="55"/>
    </row>
    <row r="806" spans="3:3" ht="36.75" customHeight="1">
      <c r="C806" s="55"/>
    </row>
    <row r="807" spans="3:3" ht="36.75" customHeight="1">
      <c r="C807" s="55"/>
    </row>
    <row r="808" spans="3:3" ht="36.75" customHeight="1">
      <c r="C808" s="55"/>
    </row>
    <row r="809" spans="3:3" ht="36.75" customHeight="1">
      <c r="C809" s="55"/>
    </row>
    <row r="810" spans="3:3" ht="36.75" customHeight="1">
      <c r="C810" s="55"/>
    </row>
    <row r="811" spans="3:3" ht="36.75" customHeight="1">
      <c r="C811" s="55"/>
    </row>
    <row r="812" spans="3:3" ht="36.75" customHeight="1">
      <c r="C812" s="55"/>
    </row>
    <row r="813" spans="3:3" ht="36.75" customHeight="1">
      <c r="C813" s="55"/>
    </row>
    <row r="814" spans="3:3" ht="36.75" customHeight="1">
      <c r="C814" s="55"/>
    </row>
    <row r="815" spans="3:3" ht="36.75" customHeight="1">
      <c r="C815" s="55"/>
    </row>
    <row r="816" spans="3:3" ht="36.75" customHeight="1">
      <c r="C816" s="55"/>
    </row>
    <row r="817" spans="3:3" ht="36.75" customHeight="1">
      <c r="C817" s="55"/>
    </row>
    <row r="818" spans="3:3" ht="36.75" customHeight="1">
      <c r="C818" s="55"/>
    </row>
    <row r="819" spans="3:3" ht="36.75" customHeight="1">
      <c r="C819" s="55"/>
    </row>
    <row r="820" spans="3:3" ht="36.75" customHeight="1">
      <c r="C820" s="55"/>
    </row>
    <row r="821" spans="3:3" ht="36.75" customHeight="1">
      <c r="C821" s="55"/>
    </row>
    <row r="822" spans="3:3" ht="36.75" customHeight="1">
      <c r="C822" s="55"/>
    </row>
    <row r="823" spans="3:3" ht="36.75" customHeight="1">
      <c r="C823" s="55"/>
    </row>
    <row r="824" spans="3:3" ht="36.75" customHeight="1">
      <c r="C824" s="55"/>
    </row>
    <row r="825" spans="3:3" ht="36.75" customHeight="1">
      <c r="C825" s="55"/>
    </row>
    <row r="826" spans="3:3" ht="36.75" customHeight="1">
      <c r="C826" s="55"/>
    </row>
    <row r="827" spans="3:3" ht="36.75" customHeight="1">
      <c r="C827" s="55"/>
    </row>
    <row r="828" spans="3:3" ht="36.75" customHeight="1">
      <c r="C828" s="55"/>
    </row>
    <row r="829" spans="3:3" ht="36.75" customHeight="1">
      <c r="C829" s="55"/>
    </row>
    <row r="830" spans="3:3" ht="36.75" customHeight="1">
      <c r="C830" s="55"/>
    </row>
    <row r="831" spans="3:3" ht="36.75" customHeight="1">
      <c r="C831" s="55"/>
    </row>
    <row r="832" spans="3:3" ht="36.75" customHeight="1">
      <c r="C832" s="55"/>
    </row>
    <row r="833" spans="3:3" ht="36.75" customHeight="1">
      <c r="C833" s="55"/>
    </row>
    <row r="834" spans="3:3" ht="36.75" customHeight="1">
      <c r="C834" s="55"/>
    </row>
    <row r="835" spans="3:3" ht="36.75" customHeight="1">
      <c r="C835" s="55"/>
    </row>
    <row r="836" spans="3:3" ht="36.75" customHeight="1">
      <c r="C836" s="55"/>
    </row>
    <row r="837" spans="3:3" ht="36.75" customHeight="1">
      <c r="C837" s="55"/>
    </row>
    <row r="838" spans="3:3" ht="36.75" customHeight="1">
      <c r="C838" s="55"/>
    </row>
    <row r="839" spans="3:3" ht="36.75" customHeight="1">
      <c r="C839" s="55"/>
    </row>
    <row r="840" spans="3:3" ht="36.75" customHeight="1">
      <c r="C840" s="55"/>
    </row>
    <row r="841" spans="3:3" ht="36.75" customHeight="1">
      <c r="C841" s="55"/>
    </row>
    <row r="842" spans="3:3" ht="36.75" customHeight="1">
      <c r="C842" s="55"/>
    </row>
    <row r="843" spans="3:3" ht="36.75" customHeight="1">
      <c r="C843" s="55"/>
    </row>
    <row r="844" spans="3:3" ht="36.75" customHeight="1">
      <c r="C844" s="55"/>
    </row>
    <row r="845" spans="3:3" ht="36.75" customHeight="1">
      <c r="C845" s="55"/>
    </row>
    <row r="846" spans="3:3" ht="36.75" customHeight="1">
      <c r="C846" s="55"/>
    </row>
    <row r="847" spans="3:3" ht="36.75" customHeight="1">
      <c r="C847" s="55"/>
    </row>
    <row r="848" spans="3:3" ht="36.75" customHeight="1">
      <c r="C848" s="55"/>
    </row>
    <row r="849" spans="3:3" ht="36.75" customHeight="1">
      <c r="C849" s="55"/>
    </row>
    <row r="850" spans="3:3" ht="36.75" customHeight="1">
      <c r="C850" s="55"/>
    </row>
    <row r="851" spans="3:3" ht="36.75" customHeight="1">
      <c r="C851" s="55"/>
    </row>
    <row r="852" spans="3:3" ht="36.75" customHeight="1">
      <c r="C852" s="55"/>
    </row>
    <row r="853" spans="3:3" ht="36.75" customHeight="1">
      <c r="C853" s="55"/>
    </row>
    <row r="854" spans="3:3" ht="36.75" customHeight="1">
      <c r="C854" s="55"/>
    </row>
    <row r="855" spans="3:3" ht="36.75" customHeight="1">
      <c r="C855" s="55"/>
    </row>
    <row r="856" spans="3:3" ht="36.75" customHeight="1">
      <c r="C856" s="55"/>
    </row>
    <row r="857" spans="3:3" ht="36.75" customHeight="1">
      <c r="C857" s="55"/>
    </row>
    <row r="858" spans="3:3" ht="36.75" customHeight="1">
      <c r="C858" s="55"/>
    </row>
    <row r="859" spans="3:3" ht="36.75" customHeight="1">
      <c r="C859" s="55"/>
    </row>
    <row r="860" spans="3:3" ht="36.75" customHeight="1">
      <c r="C860" s="55"/>
    </row>
    <row r="861" spans="3:3" ht="36.75" customHeight="1">
      <c r="C861" s="55"/>
    </row>
    <row r="862" spans="3:3" ht="36.75" customHeight="1">
      <c r="C862" s="55"/>
    </row>
    <row r="863" spans="3:3" ht="36.75" customHeight="1">
      <c r="C863" s="55"/>
    </row>
    <row r="864" spans="3:3" ht="36.75" customHeight="1">
      <c r="C864" s="55"/>
    </row>
    <row r="865" spans="3:3" ht="36.75" customHeight="1">
      <c r="C865" s="55"/>
    </row>
    <row r="866" spans="3:3" ht="36.75" customHeight="1">
      <c r="C866" s="55"/>
    </row>
    <row r="867" spans="3:3" ht="36.75" customHeight="1">
      <c r="C867" s="55"/>
    </row>
    <row r="868" spans="3:3" ht="36.75" customHeight="1">
      <c r="C868" s="55"/>
    </row>
    <row r="869" spans="3:3" ht="36.75" customHeight="1">
      <c r="C869" s="55"/>
    </row>
  </sheetData>
  <mergeCells count="19">
    <mergeCell ref="B155:C155"/>
    <mergeCell ref="B156:C156"/>
    <mergeCell ref="B157:C157"/>
    <mergeCell ref="B158:C158"/>
    <mergeCell ref="B159:C159"/>
    <mergeCell ref="D25:D26"/>
    <mergeCell ref="E25:E26"/>
    <mergeCell ref="B150:F150"/>
    <mergeCell ref="B151:F151"/>
    <mergeCell ref="B153:C153"/>
    <mergeCell ref="B154:C154"/>
    <mergeCell ref="A1:F1"/>
    <mergeCell ref="A2:F2"/>
    <mergeCell ref="C3:F3"/>
    <mergeCell ref="A4:A5"/>
    <mergeCell ref="B4:B5"/>
    <mergeCell ref="C4:C5"/>
    <mergeCell ref="D4:D5"/>
    <mergeCell ref="E4:F4"/>
  </mergeCells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8"/>
  <sheetViews>
    <sheetView tabSelected="1" workbookViewId="0">
      <selection activeCell="G260" sqref="G260"/>
    </sheetView>
  </sheetViews>
  <sheetFormatPr defaultColWidth="14.28515625" defaultRowHeight="13.5"/>
  <cols>
    <col min="1" max="1" width="5.42578125" style="113" customWidth="1"/>
    <col min="2" max="2" width="5.42578125" style="114" customWidth="1"/>
    <col min="3" max="3" width="4.42578125" style="115" customWidth="1"/>
    <col min="4" max="4" width="4.140625" style="116" customWidth="1"/>
    <col min="5" max="5" width="49.28515625" style="117" customWidth="1"/>
    <col min="6" max="6" width="12.5703125" style="70" customWidth="1"/>
    <col min="7" max="7" width="11.85546875" style="70" customWidth="1"/>
    <col min="8" max="8" width="11.140625" style="70" customWidth="1"/>
    <col min="9" max="9" width="1.28515625" style="100" customWidth="1"/>
    <col min="10" max="16384" width="14.28515625" style="100"/>
  </cols>
  <sheetData>
    <row r="1" spans="1:11" s="70" customFormat="1">
      <c r="A1" s="69" t="s">
        <v>185</v>
      </c>
      <c r="B1" s="69"/>
      <c r="C1" s="69"/>
      <c r="D1" s="69"/>
      <c r="E1" s="69"/>
      <c r="F1" s="69"/>
      <c r="G1" s="69"/>
      <c r="H1" s="69"/>
    </row>
    <row r="2" spans="1:11" s="70" customFormat="1" ht="30.75" customHeight="1">
      <c r="A2" s="71" t="s">
        <v>186</v>
      </c>
      <c r="B2" s="69"/>
      <c r="C2" s="69"/>
      <c r="D2" s="69"/>
      <c r="E2" s="69"/>
      <c r="F2" s="69"/>
      <c r="G2" s="69"/>
      <c r="H2" s="69"/>
    </row>
    <row r="3" spans="1:11" s="70" customFormat="1">
      <c r="B3" s="72"/>
      <c r="C3" s="73"/>
      <c r="D3" s="73"/>
      <c r="F3" s="74" t="s">
        <v>2</v>
      </c>
      <c r="G3" s="74"/>
      <c r="H3" s="74"/>
    </row>
    <row r="4" spans="1:11" s="81" customFormat="1" ht="20.25" customHeight="1">
      <c r="A4" s="75" t="s">
        <v>187</v>
      </c>
      <c r="B4" s="76" t="s">
        <v>188</v>
      </c>
      <c r="C4" s="77" t="s">
        <v>189</v>
      </c>
      <c r="D4" s="77" t="s">
        <v>190</v>
      </c>
      <c r="E4" s="78" t="s">
        <v>191</v>
      </c>
      <c r="F4" s="79" t="s">
        <v>192</v>
      </c>
      <c r="G4" s="80" t="s">
        <v>7</v>
      </c>
      <c r="H4" s="80"/>
    </row>
    <row r="5" spans="1:11" s="84" customFormat="1" ht="35.25" customHeight="1">
      <c r="A5" s="75"/>
      <c r="B5" s="76"/>
      <c r="C5" s="77"/>
      <c r="D5" s="77"/>
      <c r="E5" s="78"/>
      <c r="F5" s="82"/>
      <c r="G5" s="83" t="s">
        <v>193</v>
      </c>
      <c r="H5" s="83" t="s">
        <v>194</v>
      </c>
    </row>
    <row r="6" spans="1:11" s="84" customFormat="1">
      <c r="A6" s="85" t="s">
        <v>10</v>
      </c>
      <c r="B6" s="85" t="s">
        <v>195</v>
      </c>
      <c r="C6" s="85" t="s">
        <v>196</v>
      </c>
      <c r="D6" s="85" t="s">
        <v>197</v>
      </c>
      <c r="E6" s="85" t="s">
        <v>198</v>
      </c>
      <c r="F6" s="85" t="s">
        <v>199</v>
      </c>
      <c r="G6" s="85" t="s">
        <v>200</v>
      </c>
      <c r="H6" s="85" t="s">
        <v>201</v>
      </c>
    </row>
    <row r="7" spans="1:11" s="91" customFormat="1" ht="54">
      <c r="A7" s="83">
        <v>2000</v>
      </c>
      <c r="B7" s="86" t="s">
        <v>202</v>
      </c>
      <c r="C7" s="87" t="s">
        <v>14</v>
      </c>
      <c r="D7" s="87" t="s">
        <v>14</v>
      </c>
      <c r="E7" s="88" t="s">
        <v>203</v>
      </c>
      <c r="F7" s="89">
        <f>G7+H7</f>
        <v>1843073.3</v>
      </c>
      <c r="G7" s="90">
        <f>G8+G43+G61+G87+G140+G160+G180+G209+G239+G270+G302</f>
        <v>1661172.6</v>
      </c>
      <c r="H7" s="90">
        <f>H8+H43+H61+H87+H140+H160+H180+H209+H239+H270+H302</f>
        <v>181900.7</v>
      </c>
      <c r="J7" s="92">
        <f>G7-[1]hat3!E7</f>
        <v>3268.3000000000466</v>
      </c>
      <c r="K7" s="93">
        <f>[1]hat1!E7-'hat2'!G7</f>
        <v>0</v>
      </c>
    </row>
    <row r="8" spans="1:11" s="96" customFormat="1" ht="54">
      <c r="A8" s="94">
        <v>2100</v>
      </c>
      <c r="B8" s="95" t="s">
        <v>204</v>
      </c>
      <c r="C8" s="95" t="s">
        <v>205</v>
      </c>
      <c r="D8" s="95" t="s">
        <v>205</v>
      </c>
      <c r="E8" s="88" t="s">
        <v>206</v>
      </c>
      <c r="F8" s="89">
        <f>G8+H8</f>
        <v>421998.7</v>
      </c>
      <c r="G8" s="89">
        <f>G10+G19+G32</f>
        <v>418998.8</v>
      </c>
      <c r="H8" s="89">
        <f>H10+H15+H19+H24+H27+H30+H33+H36</f>
        <v>2999.9</v>
      </c>
    </row>
    <row r="9" spans="1:11">
      <c r="A9" s="97"/>
      <c r="B9" s="95"/>
      <c r="C9" s="95"/>
      <c r="D9" s="95"/>
      <c r="E9" s="98" t="s">
        <v>207</v>
      </c>
      <c r="F9" s="99"/>
      <c r="G9" s="99"/>
      <c r="H9" s="99"/>
    </row>
    <row r="10" spans="1:11" s="102" customFormat="1" ht="54">
      <c r="A10" s="97">
        <v>2110</v>
      </c>
      <c r="B10" s="95" t="s">
        <v>204</v>
      </c>
      <c r="C10" s="95" t="s">
        <v>10</v>
      </c>
      <c r="D10" s="95" t="s">
        <v>205</v>
      </c>
      <c r="E10" s="101" t="s">
        <v>208</v>
      </c>
      <c r="F10" s="99">
        <f>G10+H10</f>
        <v>405745.10000000003</v>
      </c>
      <c r="G10" s="99">
        <f>G12+G13+G14</f>
        <v>402745.2</v>
      </c>
      <c r="H10" s="99">
        <f>H12+H13+H14</f>
        <v>2999.9</v>
      </c>
    </row>
    <row r="11" spans="1:11" s="102" customFormat="1">
      <c r="A11" s="97"/>
      <c r="B11" s="95"/>
      <c r="C11" s="95"/>
      <c r="D11" s="95"/>
      <c r="E11" s="98" t="s">
        <v>31</v>
      </c>
      <c r="F11" s="99"/>
      <c r="G11" s="103"/>
      <c r="H11" s="103"/>
    </row>
    <row r="12" spans="1:11" ht="27">
      <c r="A12" s="97">
        <v>2111</v>
      </c>
      <c r="B12" s="104" t="s">
        <v>204</v>
      </c>
      <c r="C12" s="104" t="s">
        <v>10</v>
      </c>
      <c r="D12" s="104" t="s">
        <v>10</v>
      </c>
      <c r="E12" s="105" t="s">
        <v>209</v>
      </c>
      <c r="F12" s="106">
        <f>G12+H12</f>
        <v>405745.10000000003</v>
      </c>
      <c r="G12" s="106">
        <f>[1]hat6!I13</f>
        <v>402745.2</v>
      </c>
      <c r="H12" s="106">
        <f>[1]hat6!H36</f>
        <v>2999.9</v>
      </c>
    </row>
    <row r="13" spans="1:11" ht="27">
      <c r="A13" s="97">
        <v>2112</v>
      </c>
      <c r="B13" s="104" t="s">
        <v>204</v>
      </c>
      <c r="C13" s="104" t="s">
        <v>10</v>
      </c>
      <c r="D13" s="104" t="s">
        <v>195</v>
      </c>
      <c r="E13" s="98" t="s">
        <v>210</v>
      </c>
      <c r="F13" s="99">
        <f>G13+H13</f>
        <v>0</v>
      </c>
      <c r="G13" s="99"/>
      <c r="H13" s="99"/>
      <c r="K13" s="107"/>
    </row>
    <row r="14" spans="1:11">
      <c r="A14" s="97">
        <v>2113</v>
      </c>
      <c r="B14" s="104" t="s">
        <v>204</v>
      </c>
      <c r="C14" s="104" t="s">
        <v>10</v>
      </c>
      <c r="D14" s="104" t="s">
        <v>196</v>
      </c>
      <c r="E14" s="98" t="s">
        <v>211</v>
      </c>
      <c r="F14" s="99">
        <f>G14+H14</f>
        <v>0</v>
      </c>
      <c r="G14" s="99"/>
      <c r="H14" s="99"/>
    </row>
    <row r="15" spans="1:11">
      <c r="A15" s="97">
        <v>2120</v>
      </c>
      <c r="B15" s="95" t="s">
        <v>204</v>
      </c>
      <c r="C15" s="95" t="s">
        <v>195</v>
      </c>
      <c r="D15" s="95" t="s">
        <v>205</v>
      </c>
      <c r="E15" s="101" t="s">
        <v>212</v>
      </c>
      <c r="F15" s="99">
        <f>G15+H15</f>
        <v>0</v>
      </c>
      <c r="G15" s="99">
        <f>G17+G18</f>
        <v>0</v>
      </c>
      <c r="H15" s="99">
        <f>H17+H18</f>
        <v>0</v>
      </c>
    </row>
    <row r="16" spans="1:11" s="102" customFormat="1">
      <c r="A16" s="97"/>
      <c r="B16" s="95"/>
      <c r="C16" s="95"/>
      <c r="D16" s="95"/>
      <c r="E16" s="98" t="s">
        <v>31</v>
      </c>
      <c r="F16" s="99"/>
      <c r="G16" s="103"/>
      <c r="H16" s="103"/>
    </row>
    <row r="17" spans="1:8">
      <c r="A17" s="97">
        <v>2121</v>
      </c>
      <c r="B17" s="104" t="s">
        <v>204</v>
      </c>
      <c r="C17" s="104" t="s">
        <v>195</v>
      </c>
      <c r="D17" s="104" t="s">
        <v>10</v>
      </c>
      <c r="E17" s="108" t="s">
        <v>213</v>
      </c>
      <c r="F17" s="99">
        <f>G17+H17</f>
        <v>0</v>
      </c>
      <c r="G17" s="99"/>
      <c r="H17" s="99"/>
    </row>
    <row r="18" spans="1:8" ht="27">
      <c r="A18" s="97">
        <v>2122</v>
      </c>
      <c r="B18" s="104" t="s">
        <v>204</v>
      </c>
      <c r="C18" s="104" t="s">
        <v>195</v>
      </c>
      <c r="D18" s="104" t="s">
        <v>195</v>
      </c>
      <c r="E18" s="98" t="s">
        <v>214</v>
      </c>
      <c r="F18" s="99">
        <f>G18+H18</f>
        <v>0</v>
      </c>
      <c r="G18" s="99"/>
      <c r="H18" s="99"/>
    </row>
    <row r="19" spans="1:8">
      <c r="A19" s="97">
        <v>2130</v>
      </c>
      <c r="B19" s="95" t="s">
        <v>204</v>
      </c>
      <c r="C19" s="95" t="s">
        <v>196</v>
      </c>
      <c r="D19" s="95" t="s">
        <v>205</v>
      </c>
      <c r="E19" s="101" t="s">
        <v>215</v>
      </c>
      <c r="F19" s="99">
        <f>G19+H19</f>
        <v>1999</v>
      </c>
      <c r="G19" s="99">
        <f>G21+G22+G23</f>
        <v>1999</v>
      </c>
      <c r="H19" s="99">
        <f>H21+H22+H23</f>
        <v>0</v>
      </c>
    </row>
    <row r="20" spans="1:8" s="102" customFormat="1">
      <c r="A20" s="97"/>
      <c r="B20" s="95"/>
      <c r="C20" s="95"/>
      <c r="D20" s="95"/>
      <c r="E20" s="98" t="s">
        <v>31</v>
      </c>
      <c r="F20" s="99"/>
      <c r="G20" s="103"/>
      <c r="H20" s="103"/>
    </row>
    <row r="21" spans="1:8" ht="15.75" customHeight="1">
      <c r="A21" s="97">
        <v>2131</v>
      </c>
      <c r="B21" s="104" t="s">
        <v>204</v>
      </c>
      <c r="C21" s="104" t="s">
        <v>196</v>
      </c>
      <c r="D21" s="104" t="s">
        <v>10</v>
      </c>
      <c r="E21" s="98" t="s">
        <v>216</v>
      </c>
      <c r="F21" s="99">
        <f>G21+H21</f>
        <v>0</v>
      </c>
      <c r="G21" s="99"/>
      <c r="H21" s="99"/>
    </row>
    <row r="22" spans="1:8" ht="27">
      <c r="A22" s="97">
        <v>2132</v>
      </c>
      <c r="B22" s="104" t="s">
        <v>204</v>
      </c>
      <c r="C22" s="104" t="s">
        <v>196</v>
      </c>
      <c r="D22" s="104" t="s">
        <v>195</v>
      </c>
      <c r="E22" s="98" t="s">
        <v>217</v>
      </c>
      <c r="F22" s="99">
        <f>G22+H22</f>
        <v>0</v>
      </c>
      <c r="G22" s="99"/>
      <c r="H22" s="99"/>
    </row>
    <row r="23" spans="1:8">
      <c r="A23" s="97">
        <v>2133</v>
      </c>
      <c r="B23" s="104" t="s">
        <v>204</v>
      </c>
      <c r="C23" s="104" t="s">
        <v>196</v>
      </c>
      <c r="D23" s="104" t="s">
        <v>196</v>
      </c>
      <c r="E23" s="98" t="s">
        <v>218</v>
      </c>
      <c r="F23" s="99">
        <f>G23+H23</f>
        <v>1999</v>
      </c>
      <c r="G23" s="99">
        <v>1999</v>
      </c>
      <c r="H23" s="99"/>
    </row>
    <row r="24" spans="1:8">
      <c r="A24" s="97">
        <v>2140</v>
      </c>
      <c r="B24" s="95" t="s">
        <v>204</v>
      </c>
      <c r="C24" s="95" t="s">
        <v>197</v>
      </c>
      <c r="D24" s="95" t="s">
        <v>205</v>
      </c>
      <c r="E24" s="101" t="s">
        <v>219</v>
      </c>
      <c r="F24" s="99">
        <f>G24+H24</f>
        <v>0</v>
      </c>
      <c r="G24" s="99">
        <f>G26</f>
        <v>0</v>
      </c>
      <c r="H24" s="99">
        <f>H26</f>
        <v>0</v>
      </c>
    </row>
    <row r="25" spans="1:8" s="102" customFormat="1">
      <c r="A25" s="97"/>
      <c r="B25" s="95"/>
      <c r="C25" s="95"/>
      <c r="D25" s="95"/>
      <c r="E25" s="98" t="s">
        <v>31</v>
      </c>
      <c r="F25" s="99"/>
      <c r="G25" s="103"/>
      <c r="H25" s="103"/>
    </row>
    <row r="26" spans="1:8">
      <c r="A26" s="97">
        <v>2141</v>
      </c>
      <c r="B26" s="104" t="s">
        <v>204</v>
      </c>
      <c r="C26" s="104" t="s">
        <v>197</v>
      </c>
      <c r="D26" s="104" t="s">
        <v>10</v>
      </c>
      <c r="E26" s="98" t="s">
        <v>220</v>
      </c>
      <c r="F26" s="99">
        <f>G26+H26</f>
        <v>0</v>
      </c>
      <c r="G26" s="99"/>
      <c r="H26" s="99"/>
    </row>
    <row r="27" spans="1:8" ht="40.5">
      <c r="A27" s="97">
        <v>2150</v>
      </c>
      <c r="B27" s="95" t="s">
        <v>204</v>
      </c>
      <c r="C27" s="95" t="s">
        <v>198</v>
      </c>
      <c r="D27" s="95" t="s">
        <v>205</v>
      </c>
      <c r="E27" s="101" t="s">
        <v>221</v>
      </c>
      <c r="F27" s="99">
        <f>G27+H27</f>
        <v>0</v>
      </c>
      <c r="G27" s="99">
        <f>G29</f>
        <v>0</v>
      </c>
      <c r="H27" s="99">
        <f>H29</f>
        <v>0</v>
      </c>
    </row>
    <row r="28" spans="1:8" s="102" customFormat="1">
      <c r="A28" s="97"/>
      <c r="B28" s="95"/>
      <c r="C28" s="95"/>
      <c r="D28" s="95"/>
      <c r="E28" s="98" t="s">
        <v>31</v>
      </c>
      <c r="F28" s="99"/>
      <c r="G28" s="103"/>
      <c r="H28" s="103"/>
    </row>
    <row r="29" spans="1:8" ht="27">
      <c r="A29" s="97">
        <v>2151</v>
      </c>
      <c r="B29" s="104" t="s">
        <v>204</v>
      </c>
      <c r="C29" s="104" t="s">
        <v>198</v>
      </c>
      <c r="D29" s="104" t="s">
        <v>10</v>
      </c>
      <c r="E29" s="98" t="s">
        <v>222</v>
      </c>
      <c r="F29" s="99">
        <f>G29+H29</f>
        <v>0</v>
      </c>
      <c r="G29" s="99"/>
      <c r="H29" s="99"/>
    </row>
    <row r="30" spans="1:8" ht="27">
      <c r="A30" s="97">
        <v>2160</v>
      </c>
      <c r="B30" s="95" t="s">
        <v>204</v>
      </c>
      <c r="C30" s="95" t="s">
        <v>199</v>
      </c>
      <c r="D30" s="95" t="s">
        <v>205</v>
      </c>
      <c r="E30" s="101" t="s">
        <v>223</v>
      </c>
      <c r="F30" s="99">
        <f>G30+H30</f>
        <v>14254.6</v>
      </c>
      <c r="G30" s="99">
        <f>G32</f>
        <v>14254.6</v>
      </c>
      <c r="H30" s="99">
        <f>H32</f>
        <v>0</v>
      </c>
    </row>
    <row r="31" spans="1:8" s="102" customFormat="1">
      <c r="A31" s="97"/>
      <c r="B31" s="95"/>
      <c r="C31" s="95"/>
      <c r="D31" s="95"/>
      <c r="E31" s="98" t="s">
        <v>31</v>
      </c>
      <c r="F31" s="99"/>
      <c r="G31" s="103"/>
      <c r="H31" s="103"/>
    </row>
    <row r="32" spans="1:8" ht="27">
      <c r="A32" s="97">
        <v>2161</v>
      </c>
      <c r="B32" s="104" t="s">
        <v>204</v>
      </c>
      <c r="C32" s="104" t="s">
        <v>199</v>
      </c>
      <c r="D32" s="104" t="s">
        <v>10</v>
      </c>
      <c r="E32" s="98" t="s">
        <v>224</v>
      </c>
      <c r="F32" s="99">
        <f>G32+H32</f>
        <v>14254.6</v>
      </c>
      <c r="G32" s="99">
        <f>[1]hat6!I99</f>
        <v>14254.6</v>
      </c>
      <c r="H32" s="99"/>
    </row>
    <row r="33" spans="1:8">
      <c r="A33" s="97">
        <v>2170</v>
      </c>
      <c r="B33" s="95" t="s">
        <v>204</v>
      </c>
      <c r="C33" s="95" t="s">
        <v>200</v>
      </c>
      <c r="D33" s="95" t="s">
        <v>205</v>
      </c>
      <c r="E33" s="101" t="s">
        <v>225</v>
      </c>
      <c r="F33" s="99">
        <f>G33+H33</f>
        <v>0</v>
      </c>
      <c r="G33" s="99">
        <f>G35</f>
        <v>0</v>
      </c>
      <c r="H33" s="99">
        <f>H35</f>
        <v>0</v>
      </c>
    </row>
    <row r="34" spans="1:8" s="102" customFormat="1">
      <c r="A34" s="97"/>
      <c r="B34" s="95"/>
      <c r="C34" s="95"/>
      <c r="D34" s="95"/>
      <c r="E34" s="98" t="s">
        <v>31</v>
      </c>
      <c r="F34" s="99"/>
      <c r="G34" s="103"/>
      <c r="H34" s="103"/>
    </row>
    <row r="35" spans="1:8">
      <c r="A35" s="97">
        <v>2171</v>
      </c>
      <c r="B35" s="104" t="s">
        <v>204</v>
      </c>
      <c r="C35" s="104" t="s">
        <v>200</v>
      </c>
      <c r="D35" s="104" t="s">
        <v>10</v>
      </c>
      <c r="E35" s="98" t="s">
        <v>225</v>
      </c>
      <c r="F35" s="99">
        <f>G35+H35</f>
        <v>0</v>
      </c>
      <c r="G35" s="99"/>
      <c r="H35" s="99"/>
    </row>
    <row r="36" spans="1:8" ht="40.5">
      <c r="A36" s="97">
        <v>2180</v>
      </c>
      <c r="B36" s="95" t="s">
        <v>204</v>
      </c>
      <c r="C36" s="95" t="s">
        <v>201</v>
      </c>
      <c r="D36" s="95" t="s">
        <v>205</v>
      </c>
      <c r="E36" s="101" t="s">
        <v>226</v>
      </c>
      <c r="F36" s="99">
        <f>G36+H36</f>
        <v>0</v>
      </c>
      <c r="G36" s="99">
        <f>G38</f>
        <v>0</v>
      </c>
      <c r="H36" s="99">
        <f>H38</f>
        <v>0</v>
      </c>
    </row>
    <row r="37" spans="1:8" s="102" customFormat="1">
      <c r="A37" s="97"/>
      <c r="B37" s="95"/>
      <c r="C37" s="95"/>
      <c r="D37" s="95"/>
      <c r="E37" s="98" t="s">
        <v>31</v>
      </c>
      <c r="F37" s="99"/>
      <c r="G37" s="103"/>
      <c r="H37" s="103"/>
    </row>
    <row r="38" spans="1:8" ht="27">
      <c r="A38" s="97">
        <v>2181</v>
      </c>
      <c r="B38" s="104" t="s">
        <v>204</v>
      </c>
      <c r="C38" s="104" t="s">
        <v>201</v>
      </c>
      <c r="D38" s="104" t="s">
        <v>10</v>
      </c>
      <c r="E38" s="98" t="s">
        <v>226</v>
      </c>
      <c r="F38" s="99">
        <f>G38+H38</f>
        <v>0</v>
      </c>
      <c r="G38" s="99">
        <f>G40+G41</f>
        <v>0</v>
      </c>
      <c r="H38" s="99">
        <f>H40+H41</f>
        <v>0</v>
      </c>
    </row>
    <row r="39" spans="1:8">
      <c r="A39" s="97"/>
      <c r="B39" s="104"/>
      <c r="C39" s="104"/>
      <c r="D39" s="104"/>
      <c r="E39" s="98" t="s">
        <v>31</v>
      </c>
      <c r="F39" s="99"/>
      <c r="G39" s="99"/>
      <c r="H39" s="99"/>
    </row>
    <row r="40" spans="1:8">
      <c r="A40" s="97">
        <v>2182</v>
      </c>
      <c r="B40" s="104" t="s">
        <v>204</v>
      </c>
      <c r="C40" s="104" t="s">
        <v>201</v>
      </c>
      <c r="D40" s="104" t="s">
        <v>10</v>
      </c>
      <c r="E40" s="98" t="s">
        <v>227</v>
      </c>
      <c r="F40" s="99">
        <f>G40+H40</f>
        <v>0</v>
      </c>
      <c r="G40" s="99"/>
      <c r="H40" s="99"/>
    </row>
    <row r="41" spans="1:8">
      <c r="A41" s="97">
        <v>2183</v>
      </c>
      <c r="B41" s="104" t="s">
        <v>204</v>
      </c>
      <c r="C41" s="104" t="s">
        <v>201</v>
      </c>
      <c r="D41" s="104" t="s">
        <v>10</v>
      </c>
      <c r="E41" s="98" t="s">
        <v>228</v>
      </c>
      <c r="F41" s="99">
        <f>G41+H41</f>
        <v>0</v>
      </c>
      <c r="G41" s="99"/>
      <c r="H41" s="99"/>
    </row>
    <row r="42" spans="1:8" ht="27">
      <c r="A42" s="97">
        <v>2184</v>
      </c>
      <c r="B42" s="104" t="s">
        <v>204</v>
      </c>
      <c r="C42" s="104" t="s">
        <v>201</v>
      </c>
      <c r="D42" s="104" t="s">
        <v>10</v>
      </c>
      <c r="E42" s="98" t="s">
        <v>229</v>
      </c>
      <c r="F42" s="99">
        <f>G42+H42</f>
        <v>0</v>
      </c>
      <c r="G42" s="99"/>
      <c r="H42" s="99"/>
    </row>
    <row r="43" spans="1:8" s="96" customFormat="1" ht="27">
      <c r="A43" s="94">
        <v>2200</v>
      </c>
      <c r="B43" s="95" t="s">
        <v>230</v>
      </c>
      <c r="C43" s="95" t="s">
        <v>205</v>
      </c>
      <c r="D43" s="95" t="s">
        <v>205</v>
      </c>
      <c r="E43" s="88" t="s">
        <v>231</v>
      </c>
      <c r="F43" s="89">
        <f>G43+H43</f>
        <v>2500</v>
      </c>
      <c r="G43" s="89">
        <f>G45+G48+G51+G54+G58</f>
        <v>2500</v>
      </c>
      <c r="H43" s="89">
        <f>H45+H48+H51+H54+H58</f>
        <v>0</v>
      </c>
    </row>
    <row r="44" spans="1:8">
      <c r="A44" s="97"/>
      <c r="B44" s="95"/>
      <c r="C44" s="95"/>
      <c r="D44" s="95"/>
      <c r="E44" s="98" t="s">
        <v>207</v>
      </c>
      <c r="F44" s="99"/>
      <c r="G44" s="99"/>
      <c r="H44" s="99"/>
    </row>
    <row r="45" spans="1:8">
      <c r="A45" s="97">
        <v>2210</v>
      </c>
      <c r="B45" s="95" t="s">
        <v>230</v>
      </c>
      <c r="C45" s="104" t="s">
        <v>10</v>
      </c>
      <c r="D45" s="104" t="s">
        <v>205</v>
      </c>
      <c r="E45" s="101" t="s">
        <v>232</v>
      </c>
      <c r="F45" s="99">
        <f>G45+H45</f>
        <v>0</v>
      </c>
      <c r="G45" s="99">
        <f>G47</f>
        <v>0</v>
      </c>
      <c r="H45" s="99">
        <f>H47</f>
        <v>0</v>
      </c>
    </row>
    <row r="46" spans="1:8">
      <c r="A46" s="97"/>
      <c r="B46" s="95"/>
      <c r="C46" s="95"/>
      <c r="D46" s="95"/>
      <c r="E46" s="98" t="s">
        <v>31</v>
      </c>
      <c r="F46" s="99"/>
      <c r="G46" s="99"/>
      <c r="H46" s="99"/>
    </row>
    <row r="47" spans="1:8">
      <c r="A47" s="97">
        <v>2211</v>
      </c>
      <c r="B47" s="104" t="s">
        <v>230</v>
      </c>
      <c r="C47" s="104" t="s">
        <v>10</v>
      </c>
      <c r="D47" s="104" t="s">
        <v>10</v>
      </c>
      <c r="E47" s="98" t="s">
        <v>233</v>
      </c>
      <c r="F47" s="99">
        <f>G47+H47</f>
        <v>0</v>
      </c>
      <c r="G47" s="99"/>
      <c r="H47" s="99"/>
    </row>
    <row r="48" spans="1:8">
      <c r="A48" s="97">
        <v>2220</v>
      </c>
      <c r="B48" s="95" t="s">
        <v>230</v>
      </c>
      <c r="C48" s="95" t="s">
        <v>195</v>
      </c>
      <c r="D48" s="95" t="s">
        <v>205</v>
      </c>
      <c r="E48" s="101" t="s">
        <v>234</v>
      </c>
      <c r="F48" s="99">
        <f>G48+H48</f>
        <v>2500</v>
      </c>
      <c r="G48" s="99">
        <f>G50</f>
        <v>2500</v>
      </c>
      <c r="H48" s="99">
        <f>H50</f>
        <v>0</v>
      </c>
    </row>
    <row r="49" spans="1:8" s="102" customFormat="1">
      <c r="A49" s="97"/>
      <c r="B49" s="95"/>
      <c r="C49" s="95"/>
      <c r="D49" s="95"/>
      <c r="E49" s="98" t="s">
        <v>31</v>
      </c>
      <c r="F49" s="99"/>
      <c r="G49" s="103"/>
      <c r="H49" s="103"/>
    </row>
    <row r="50" spans="1:8">
      <c r="A50" s="97">
        <v>2221</v>
      </c>
      <c r="B50" s="104" t="s">
        <v>230</v>
      </c>
      <c r="C50" s="104" t="s">
        <v>195</v>
      </c>
      <c r="D50" s="104" t="s">
        <v>10</v>
      </c>
      <c r="E50" s="98" t="s">
        <v>235</v>
      </c>
      <c r="F50" s="99">
        <f>G50+H50</f>
        <v>2500</v>
      </c>
      <c r="G50" s="99">
        <f>[1]hat6!I137</f>
        <v>2500</v>
      </c>
      <c r="H50" s="99"/>
    </row>
    <row r="51" spans="1:8">
      <c r="A51" s="97">
        <v>2230</v>
      </c>
      <c r="B51" s="95" t="s">
        <v>230</v>
      </c>
      <c r="C51" s="104" t="s">
        <v>196</v>
      </c>
      <c r="D51" s="104" t="s">
        <v>205</v>
      </c>
      <c r="E51" s="101" t="s">
        <v>236</v>
      </c>
      <c r="F51" s="99">
        <f>G51+H51</f>
        <v>0</v>
      </c>
      <c r="G51" s="99">
        <f>G53</f>
        <v>0</v>
      </c>
      <c r="H51" s="99">
        <f>H53</f>
        <v>0</v>
      </c>
    </row>
    <row r="52" spans="1:8" s="102" customFormat="1">
      <c r="A52" s="97"/>
      <c r="B52" s="95"/>
      <c r="C52" s="95"/>
      <c r="D52" s="95"/>
      <c r="E52" s="98" t="s">
        <v>31</v>
      </c>
      <c r="F52" s="99"/>
      <c r="G52" s="103"/>
      <c r="H52" s="103"/>
    </row>
    <row r="53" spans="1:8">
      <c r="A53" s="97">
        <v>2231</v>
      </c>
      <c r="B53" s="104" t="s">
        <v>230</v>
      </c>
      <c r="C53" s="104" t="s">
        <v>196</v>
      </c>
      <c r="D53" s="104" t="s">
        <v>10</v>
      </c>
      <c r="E53" s="98" t="s">
        <v>237</v>
      </c>
      <c r="F53" s="99">
        <f>G53+H53</f>
        <v>0</v>
      </c>
      <c r="G53" s="99"/>
      <c r="H53" s="99"/>
    </row>
    <row r="54" spans="1:8" ht="27">
      <c r="A54" s="97">
        <v>2240</v>
      </c>
      <c r="B54" s="95" t="s">
        <v>230</v>
      </c>
      <c r="C54" s="95" t="s">
        <v>197</v>
      </c>
      <c r="D54" s="95" t="s">
        <v>205</v>
      </c>
      <c r="E54" s="101" t="s">
        <v>238</v>
      </c>
      <c r="F54" s="99">
        <f>G54+H54</f>
        <v>0</v>
      </c>
      <c r="G54" s="99">
        <f>G56</f>
        <v>0</v>
      </c>
      <c r="H54" s="99">
        <f>H56</f>
        <v>0</v>
      </c>
    </row>
    <row r="55" spans="1:8" s="102" customFormat="1">
      <c r="A55" s="97"/>
      <c r="B55" s="95"/>
      <c r="C55" s="95"/>
      <c r="D55" s="95"/>
      <c r="E55" s="98" t="s">
        <v>31</v>
      </c>
      <c r="F55" s="99"/>
      <c r="G55" s="103"/>
      <c r="H55" s="103"/>
    </row>
    <row r="56" spans="1:8" ht="27">
      <c r="A56" s="97">
        <v>2241</v>
      </c>
      <c r="B56" s="104" t="s">
        <v>230</v>
      </c>
      <c r="C56" s="104" t="s">
        <v>197</v>
      </c>
      <c r="D56" s="104" t="s">
        <v>10</v>
      </c>
      <c r="E56" s="98" t="s">
        <v>238</v>
      </c>
      <c r="F56" s="99">
        <f>G56+H56</f>
        <v>0</v>
      </c>
      <c r="G56" s="99"/>
      <c r="H56" s="99"/>
    </row>
    <row r="57" spans="1:8">
      <c r="A57" s="97"/>
      <c r="B57" s="95"/>
      <c r="C57" s="95"/>
      <c r="D57" s="95"/>
      <c r="E57" s="98" t="s">
        <v>31</v>
      </c>
      <c r="F57" s="99"/>
      <c r="G57" s="99"/>
      <c r="H57" s="99"/>
    </row>
    <row r="58" spans="1:8">
      <c r="A58" s="97">
        <v>2250</v>
      </c>
      <c r="B58" s="95" t="s">
        <v>230</v>
      </c>
      <c r="C58" s="95" t="s">
        <v>198</v>
      </c>
      <c r="D58" s="95" t="s">
        <v>205</v>
      </c>
      <c r="E58" s="101" t="s">
        <v>239</v>
      </c>
      <c r="F58" s="99">
        <f>G58+H58</f>
        <v>0</v>
      </c>
      <c r="G58" s="99">
        <f>G60</f>
        <v>0</v>
      </c>
      <c r="H58" s="99">
        <f>H60</f>
        <v>0</v>
      </c>
    </row>
    <row r="59" spans="1:8" s="102" customFormat="1">
      <c r="A59" s="97"/>
      <c r="B59" s="95"/>
      <c r="C59" s="95"/>
      <c r="D59" s="95"/>
      <c r="E59" s="98" t="s">
        <v>31</v>
      </c>
      <c r="F59" s="99"/>
      <c r="G59" s="103"/>
      <c r="H59" s="103"/>
    </row>
    <row r="60" spans="1:8">
      <c r="A60" s="97">
        <v>2251</v>
      </c>
      <c r="B60" s="104" t="s">
        <v>230</v>
      </c>
      <c r="C60" s="104" t="s">
        <v>198</v>
      </c>
      <c r="D60" s="104" t="s">
        <v>10</v>
      </c>
      <c r="E60" s="98" t="s">
        <v>239</v>
      </c>
      <c r="F60" s="99">
        <f>G60+H60</f>
        <v>0</v>
      </c>
      <c r="G60" s="99"/>
      <c r="H60" s="99"/>
    </row>
    <row r="61" spans="1:8" s="96" customFormat="1" ht="66.75" customHeight="1">
      <c r="A61" s="94">
        <v>2300</v>
      </c>
      <c r="B61" s="95" t="s">
        <v>240</v>
      </c>
      <c r="C61" s="95" t="s">
        <v>205</v>
      </c>
      <c r="D61" s="95" t="s">
        <v>205</v>
      </c>
      <c r="E61" s="88" t="s">
        <v>241</v>
      </c>
      <c r="F61" s="89">
        <f>G61+H61</f>
        <v>0</v>
      </c>
      <c r="G61" s="89">
        <f>G63+G68+G71+G75+G78+G81+G84</f>
        <v>0</v>
      </c>
      <c r="H61" s="89">
        <f>H63+H68+H71+H75+H78+H81+H84</f>
        <v>0</v>
      </c>
    </row>
    <row r="62" spans="1:8" ht="13.5" customHeight="1">
      <c r="A62" s="97"/>
      <c r="B62" s="95"/>
      <c r="C62" s="95"/>
      <c r="D62" s="95"/>
      <c r="E62" s="98" t="s">
        <v>207</v>
      </c>
      <c r="F62" s="99"/>
      <c r="G62" s="99"/>
      <c r="H62" s="99"/>
    </row>
    <row r="63" spans="1:8">
      <c r="A63" s="97">
        <v>2310</v>
      </c>
      <c r="B63" s="95" t="s">
        <v>240</v>
      </c>
      <c r="C63" s="95" t="s">
        <v>10</v>
      </c>
      <c r="D63" s="95" t="s">
        <v>205</v>
      </c>
      <c r="E63" s="101" t="s">
        <v>242</v>
      </c>
      <c r="F63" s="99">
        <f>G63+H63</f>
        <v>0</v>
      </c>
      <c r="G63" s="99">
        <f>G65+G66+G67</f>
        <v>0</v>
      </c>
      <c r="H63" s="99">
        <f>H65+H66+H67</f>
        <v>0</v>
      </c>
    </row>
    <row r="64" spans="1:8" s="102" customFormat="1">
      <c r="A64" s="97"/>
      <c r="B64" s="95"/>
      <c r="C64" s="95"/>
      <c r="D64" s="95"/>
      <c r="E64" s="98" t="s">
        <v>31</v>
      </c>
      <c r="F64" s="99"/>
      <c r="G64" s="103"/>
      <c r="H64" s="103"/>
    </row>
    <row r="65" spans="1:8">
      <c r="A65" s="97">
        <v>2311</v>
      </c>
      <c r="B65" s="104" t="s">
        <v>240</v>
      </c>
      <c r="C65" s="104" t="s">
        <v>10</v>
      </c>
      <c r="D65" s="104" t="s">
        <v>10</v>
      </c>
      <c r="E65" s="98" t="s">
        <v>243</v>
      </c>
      <c r="F65" s="99">
        <f>G65+H65</f>
        <v>0</v>
      </c>
      <c r="G65" s="99"/>
      <c r="H65" s="99"/>
    </row>
    <row r="66" spans="1:8">
      <c r="A66" s="97">
        <v>2312</v>
      </c>
      <c r="B66" s="104" t="s">
        <v>240</v>
      </c>
      <c r="C66" s="104" t="s">
        <v>10</v>
      </c>
      <c r="D66" s="104" t="s">
        <v>195</v>
      </c>
      <c r="E66" s="98" t="s">
        <v>244</v>
      </c>
      <c r="F66" s="99">
        <f>G66+H66</f>
        <v>0</v>
      </c>
      <c r="G66" s="99"/>
      <c r="H66" s="99"/>
    </row>
    <row r="67" spans="1:8">
      <c r="A67" s="97">
        <v>2313</v>
      </c>
      <c r="B67" s="104" t="s">
        <v>240</v>
      </c>
      <c r="C67" s="104" t="s">
        <v>10</v>
      </c>
      <c r="D67" s="104" t="s">
        <v>196</v>
      </c>
      <c r="E67" s="98" t="s">
        <v>245</v>
      </c>
      <c r="F67" s="99">
        <f>G67+H67</f>
        <v>0</v>
      </c>
      <c r="G67" s="99"/>
      <c r="H67" s="99"/>
    </row>
    <row r="68" spans="1:8">
      <c r="A68" s="97">
        <v>2320</v>
      </c>
      <c r="B68" s="95" t="s">
        <v>240</v>
      </c>
      <c r="C68" s="95" t="s">
        <v>195</v>
      </c>
      <c r="D68" s="95" t="s">
        <v>205</v>
      </c>
      <c r="E68" s="101" t="s">
        <v>246</v>
      </c>
      <c r="F68" s="99">
        <f>G68+H68</f>
        <v>0</v>
      </c>
      <c r="G68" s="99">
        <f>G70</f>
        <v>0</v>
      </c>
      <c r="H68" s="99">
        <f>H70</f>
        <v>0</v>
      </c>
    </row>
    <row r="69" spans="1:8" s="102" customFormat="1">
      <c r="A69" s="97"/>
      <c r="B69" s="95"/>
      <c r="C69" s="95"/>
      <c r="D69" s="95"/>
      <c r="E69" s="98" t="s">
        <v>31</v>
      </c>
      <c r="F69" s="99"/>
      <c r="G69" s="103"/>
      <c r="H69" s="103"/>
    </row>
    <row r="70" spans="1:8">
      <c r="A70" s="97">
        <v>2321</v>
      </c>
      <c r="B70" s="104" t="s">
        <v>240</v>
      </c>
      <c r="C70" s="104" t="s">
        <v>195</v>
      </c>
      <c r="D70" s="104" t="s">
        <v>10</v>
      </c>
      <c r="E70" s="98" t="s">
        <v>247</v>
      </c>
      <c r="F70" s="99">
        <f>G70+H70</f>
        <v>0</v>
      </c>
      <c r="G70" s="99"/>
      <c r="H70" s="99"/>
    </row>
    <row r="71" spans="1:8" ht="27">
      <c r="A71" s="97">
        <v>2330</v>
      </c>
      <c r="B71" s="95" t="s">
        <v>240</v>
      </c>
      <c r="C71" s="95" t="s">
        <v>196</v>
      </c>
      <c r="D71" s="95" t="s">
        <v>205</v>
      </c>
      <c r="E71" s="101" t="s">
        <v>248</v>
      </c>
      <c r="F71" s="99">
        <f>G71+H71</f>
        <v>0</v>
      </c>
      <c r="G71" s="99">
        <f>G73+G74</f>
        <v>0</v>
      </c>
      <c r="H71" s="99">
        <f>H73+H74</f>
        <v>0</v>
      </c>
    </row>
    <row r="72" spans="1:8" s="102" customFormat="1">
      <c r="A72" s="97"/>
      <c r="B72" s="95"/>
      <c r="C72" s="95"/>
      <c r="D72" s="95"/>
      <c r="E72" s="98" t="s">
        <v>31</v>
      </c>
      <c r="F72" s="99"/>
      <c r="G72" s="103"/>
      <c r="H72" s="103"/>
    </row>
    <row r="73" spans="1:8">
      <c r="A73" s="97">
        <v>2331</v>
      </c>
      <c r="B73" s="104" t="s">
        <v>240</v>
      </c>
      <c r="C73" s="104" t="s">
        <v>196</v>
      </c>
      <c r="D73" s="104" t="s">
        <v>10</v>
      </c>
      <c r="E73" s="98" t="s">
        <v>249</v>
      </c>
      <c r="F73" s="99">
        <f>G73+H73</f>
        <v>0</v>
      </c>
      <c r="G73" s="99"/>
      <c r="H73" s="99"/>
    </row>
    <row r="74" spans="1:8">
      <c r="A74" s="97">
        <v>2332</v>
      </c>
      <c r="B74" s="104" t="s">
        <v>240</v>
      </c>
      <c r="C74" s="104" t="s">
        <v>196</v>
      </c>
      <c r="D74" s="104" t="s">
        <v>195</v>
      </c>
      <c r="E74" s="98" t="s">
        <v>250</v>
      </c>
      <c r="F74" s="99">
        <f>G74+H74</f>
        <v>0</v>
      </c>
      <c r="G74" s="99"/>
      <c r="H74" s="99"/>
    </row>
    <row r="75" spans="1:8">
      <c r="A75" s="97">
        <v>2340</v>
      </c>
      <c r="B75" s="95" t="s">
        <v>240</v>
      </c>
      <c r="C75" s="95" t="s">
        <v>197</v>
      </c>
      <c r="D75" s="95" t="s">
        <v>205</v>
      </c>
      <c r="E75" s="101" t="s">
        <v>251</v>
      </c>
      <c r="F75" s="99">
        <f>G75+H75</f>
        <v>0</v>
      </c>
      <c r="G75" s="99">
        <f>G77</f>
        <v>0</v>
      </c>
      <c r="H75" s="99">
        <f>H77</f>
        <v>0</v>
      </c>
    </row>
    <row r="76" spans="1:8" s="102" customFormat="1">
      <c r="A76" s="97"/>
      <c r="B76" s="95"/>
      <c r="C76" s="95"/>
      <c r="D76" s="95"/>
      <c r="E76" s="98" t="s">
        <v>31</v>
      </c>
      <c r="F76" s="99"/>
      <c r="G76" s="103"/>
      <c r="H76" s="103"/>
    </row>
    <row r="77" spans="1:8">
      <c r="A77" s="97">
        <v>2341</v>
      </c>
      <c r="B77" s="104" t="s">
        <v>240</v>
      </c>
      <c r="C77" s="104" t="s">
        <v>197</v>
      </c>
      <c r="D77" s="104" t="s">
        <v>10</v>
      </c>
      <c r="E77" s="98" t="s">
        <v>251</v>
      </c>
      <c r="F77" s="99">
        <f>G77+H77</f>
        <v>0</v>
      </c>
      <c r="G77" s="99"/>
      <c r="H77" s="99"/>
    </row>
    <row r="78" spans="1:8">
      <c r="A78" s="97">
        <v>2350</v>
      </c>
      <c r="B78" s="95" t="s">
        <v>240</v>
      </c>
      <c r="C78" s="95" t="s">
        <v>198</v>
      </c>
      <c r="D78" s="95" t="s">
        <v>205</v>
      </c>
      <c r="E78" s="101" t="s">
        <v>252</v>
      </c>
      <c r="F78" s="99">
        <f>G78+H78</f>
        <v>0</v>
      </c>
      <c r="G78" s="99">
        <f>G80</f>
        <v>0</v>
      </c>
      <c r="H78" s="99">
        <f>H80</f>
        <v>0</v>
      </c>
    </row>
    <row r="79" spans="1:8" s="102" customFormat="1">
      <c r="A79" s="97"/>
      <c r="B79" s="95"/>
      <c r="C79" s="95"/>
      <c r="D79" s="95"/>
      <c r="E79" s="98" t="s">
        <v>31</v>
      </c>
      <c r="F79" s="99"/>
      <c r="G79" s="103"/>
      <c r="H79" s="103"/>
    </row>
    <row r="80" spans="1:8">
      <c r="A80" s="97">
        <v>2351</v>
      </c>
      <c r="B80" s="104" t="s">
        <v>240</v>
      </c>
      <c r="C80" s="104" t="s">
        <v>198</v>
      </c>
      <c r="D80" s="104" t="s">
        <v>10</v>
      </c>
      <c r="E80" s="98" t="s">
        <v>253</v>
      </c>
      <c r="F80" s="99">
        <f>G80+H80</f>
        <v>0</v>
      </c>
      <c r="G80" s="99"/>
      <c r="H80" s="99"/>
    </row>
    <row r="81" spans="1:8" ht="40.5">
      <c r="A81" s="97">
        <v>2360</v>
      </c>
      <c r="B81" s="95" t="s">
        <v>240</v>
      </c>
      <c r="C81" s="95" t="s">
        <v>199</v>
      </c>
      <c r="D81" s="95" t="s">
        <v>205</v>
      </c>
      <c r="E81" s="101" t="s">
        <v>254</v>
      </c>
      <c r="F81" s="99">
        <f>G81+H81</f>
        <v>0</v>
      </c>
      <c r="G81" s="99">
        <f>G83</f>
        <v>0</v>
      </c>
      <c r="H81" s="99">
        <f>H83</f>
        <v>0</v>
      </c>
    </row>
    <row r="82" spans="1:8" s="102" customFormat="1">
      <c r="A82" s="97"/>
      <c r="B82" s="95"/>
      <c r="C82" s="95"/>
      <c r="D82" s="95"/>
      <c r="E82" s="98" t="s">
        <v>31</v>
      </c>
      <c r="F82" s="99"/>
      <c r="G82" s="103"/>
      <c r="H82" s="103"/>
    </row>
    <row r="83" spans="1:8" ht="27">
      <c r="A83" s="97">
        <v>2361</v>
      </c>
      <c r="B83" s="104" t="s">
        <v>240</v>
      </c>
      <c r="C83" s="104" t="s">
        <v>199</v>
      </c>
      <c r="D83" s="104" t="s">
        <v>10</v>
      </c>
      <c r="E83" s="98" t="s">
        <v>254</v>
      </c>
      <c r="F83" s="99">
        <f>G83+H83</f>
        <v>0</v>
      </c>
      <c r="G83" s="99"/>
      <c r="H83" s="99"/>
    </row>
    <row r="84" spans="1:8" ht="27">
      <c r="A84" s="97">
        <v>2370</v>
      </c>
      <c r="B84" s="95" t="s">
        <v>240</v>
      </c>
      <c r="C84" s="95" t="s">
        <v>200</v>
      </c>
      <c r="D84" s="95" t="s">
        <v>205</v>
      </c>
      <c r="E84" s="101" t="s">
        <v>255</v>
      </c>
      <c r="F84" s="99">
        <f>G84+H84</f>
        <v>0</v>
      </c>
      <c r="G84" s="99">
        <f>G86</f>
        <v>0</v>
      </c>
      <c r="H84" s="99">
        <f>H86</f>
        <v>0</v>
      </c>
    </row>
    <row r="85" spans="1:8" s="102" customFormat="1">
      <c r="A85" s="97"/>
      <c r="B85" s="95"/>
      <c r="C85" s="95"/>
      <c r="D85" s="95"/>
      <c r="E85" s="98" t="s">
        <v>31</v>
      </c>
      <c r="F85" s="99"/>
      <c r="G85" s="103"/>
      <c r="H85" s="103"/>
    </row>
    <row r="86" spans="1:8" ht="27">
      <c r="A86" s="97">
        <v>2371</v>
      </c>
      <c r="B86" s="104" t="s">
        <v>240</v>
      </c>
      <c r="C86" s="104" t="s">
        <v>200</v>
      </c>
      <c r="D86" s="104" t="s">
        <v>10</v>
      </c>
      <c r="E86" s="98" t="s">
        <v>256</v>
      </c>
      <c r="F86" s="99">
        <f>G86+H86</f>
        <v>0</v>
      </c>
      <c r="G86" s="99"/>
      <c r="H86" s="99"/>
    </row>
    <row r="87" spans="1:8" s="96" customFormat="1" ht="40.5">
      <c r="A87" s="94">
        <v>2400</v>
      </c>
      <c r="B87" s="95" t="s">
        <v>257</v>
      </c>
      <c r="C87" s="95" t="s">
        <v>205</v>
      </c>
      <c r="D87" s="95" t="s">
        <v>205</v>
      </c>
      <c r="E87" s="88" t="s">
        <v>258</v>
      </c>
      <c r="F87" s="89">
        <f>G87+H87</f>
        <v>213600.8</v>
      </c>
      <c r="G87" s="89">
        <f>G89+G93+G99+G107+G112+G119+G122+G128+G137</f>
        <v>115500</v>
      </c>
      <c r="H87" s="89">
        <f>H89+H93+H99+H107+H112+H119+H122+H128+H137</f>
        <v>98100.800000000003</v>
      </c>
    </row>
    <row r="88" spans="1:8">
      <c r="A88" s="97"/>
      <c r="B88" s="95"/>
      <c r="C88" s="95"/>
      <c r="D88" s="95"/>
      <c r="E88" s="98" t="s">
        <v>207</v>
      </c>
      <c r="F88" s="99"/>
      <c r="G88" s="99"/>
      <c r="H88" s="99"/>
    </row>
    <row r="89" spans="1:8" ht="27">
      <c r="A89" s="97">
        <v>2410</v>
      </c>
      <c r="B89" s="95" t="s">
        <v>257</v>
      </c>
      <c r="C89" s="95" t="s">
        <v>10</v>
      </c>
      <c r="D89" s="95" t="s">
        <v>205</v>
      </c>
      <c r="E89" s="101" t="s">
        <v>259</v>
      </c>
      <c r="F89" s="99">
        <f>G89+H89</f>
        <v>0</v>
      </c>
      <c r="G89" s="99">
        <f>G91+G92</f>
        <v>0</v>
      </c>
      <c r="H89" s="99">
        <f>H91+H92</f>
        <v>0</v>
      </c>
    </row>
    <row r="90" spans="1:8" s="102" customFormat="1">
      <c r="A90" s="97"/>
      <c r="B90" s="95"/>
      <c r="C90" s="95"/>
      <c r="D90" s="95"/>
      <c r="E90" s="98" t="s">
        <v>31</v>
      </c>
      <c r="F90" s="99"/>
      <c r="G90" s="103"/>
      <c r="H90" s="103"/>
    </row>
    <row r="91" spans="1:8" ht="27">
      <c r="A91" s="97">
        <v>2411</v>
      </c>
      <c r="B91" s="104" t="s">
        <v>257</v>
      </c>
      <c r="C91" s="104" t="s">
        <v>10</v>
      </c>
      <c r="D91" s="104" t="s">
        <v>10</v>
      </c>
      <c r="E91" s="98" t="s">
        <v>260</v>
      </c>
      <c r="F91" s="99">
        <f>G91+H91</f>
        <v>0</v>
      </c>
      <c r="G91" s="99"/>
      <c r="H91" s="99"/>
    </row>
    <row r="92" spans="1:8" ht="27">
      <c r="A92" s="97">
        <v>2412</v>
      </c>
      <c r="B92" s="104" t="s">
        <v>257</v>
      </c>
      <c r="C92" s="104" t="s">
        <v>10</v>
      </c>
      <c r="D92" s="104" t="s">
        <v>195</v>
      </c>
      <c r="E92" s="98" t="s">
        <v>261</v>
      </c>
      <c r="F92" s="99">
        <f>G92+H92</f>
        <v>0</v>
      </c>
      <c r="G92" s="99"/>
      <c r="H92" s="99"/>
    </row>
    <row r="93" spans="1:8" ht="27">
      <c r="A93" s="97">
        <v>2420</v>
      </c>
      <c r="B93" s="95" t="s">
        <v>257</v>
      </c>
      <c r="C93" s="95" t="s">
        <v>195</v>
      </c>
      <c r="D93" s="95" t="s">
        <v>205</v>
      </c>
      <c r="E93" s="101" t="s">
        <v>262</v>
      </c>
      <c r="F93" s="99">
        <f>G93+H93</f>
        <v>6500</v>
      </c>
      <c r="G93" s="99">
        <f>G95+G96+G97+G98</f>
        <v>6500</v>
      </c>
      <c r="H93" s="99">
        <f>H95+H96+H97+H98</f>
        <v>0</v>
      </c>
    </row>
    <row r="94" spans="1:8" s="102" customFormat="1">
      <c r="A94" s="97"/>
      <c r="B94" s="95"/>
      <c r="C94" s="95"/>
      <c r="D94" s="95"/>
      <c r="E94" s="98" t="s">
        <v>31</v>
      </c>
      <c r="F94" s="99"/>
      <c r="G94" s="103"/>
      <c r="H94" s="103"/>
    </row>
    <row r="95" spans="1:8">
      <c r="A95" s="97">
        <v>2421</v>
      </c>
      <c r="B95" s="104" t="s">
        <v>257</v>
      </c>
      <c r="C95" s="104" t="s">
        <v>195</v>
      </c>
      <c r="D95" s="104" t="s">
        <v>10</v>
      </c>
      <c r="E95" s="98" t="s">
        <v>263</v>
      </c>
      <c r="F95" s="99">
        <f>G95+H95</f>
        <v>6500</v>
      </c>
      <c r="G95" s="99">
        <f>[1]hat6!I241</f>
        <v>6500</v>
      </c>
      <c r="H95" s="99"/>
    </row>
    <row r="96" spans="1:8">
      <c r="A96" s="97">
        <v>2422</v>
      </c>
      <c r="B96" s="104" t="s">
        <v>257</v>
      </c>
      <c r="C96" s="104" t="s">
        <v>195</v>
      </c>
      <c r="D96" s="104" t="s">
        <v>195</v>
      </c>
      <c r="E96" s="98" t="s">
        <v>264</v>
      </c>
      <c r="F96" s="99">
        <f>G96+H96</f>
        <v>0</v>
      </c>
      <c r="G96" s="99"/>
      <c r="H96" s="99"/>
    </row>
    <row r="97" spans="1:8">
      <c r="A97" s="97">
        <v>2423</v>
      </c>
      <c r="B97" s="104" t="s">
        <v>257</v>
      </c>
      <c r="C97" s="104" t="s">
        <v>195</v>
      </c>
      <c r="D97" s="104" t="s">
        <v>196</v>
      </c>
      <c r="E97" s="98" t="s">
        <v>265</v>
      </c>
      <c r="F97" s="99">
        <f>G97+H97</f>
        <v>0</v>
      </c>
      <c r="G97" s="99"/>
      <c r="H97" s="99"/>
    </row>
    <row r="98" spans="1:8">
      <c r="A98" s="97">
        <v>2424</v>
      </c>
      <c r="B98" s="104" t="s">
        <v>257</v>
      </c>
      <c r="C98" s="104" t="s">
        <v>195</v>
      </c>
      <c r="D98" s="104" t="s">
        <v>197</v>
      </c>
      <c r="E98" s="98" t="s">
        <v>266</v>
      </c>
      <c r="F98" s="99">
        <f>G98+H98</f>
        <v>0</v>
      </c>
      <c r="G98" s="99"/>
      <c r="H98" s="99"/>
    </row>
    <row r="99" spans="1:8">
      <c r="A99" s="97">
        <v>2430</v>
      </c>
      <c r="B99" s="95" t="s">
        <v>257</v>
      </c>
      <c r="C99" s="95" t="s">
        <v>196</v>
      </c>
      <c r="D99" s="95" t="s">
        <v>205</v>
      </c>
      <c r="E99" s="101" t="s">
        <v>267</v>
      </c>
      <c r="F99" s="99">
        <f>G99+H99</f>
        <v>0</v>
      </c>
      <c r="G99" s="99">
        <f>G101+G102+G103+G104+G105+G106</f>
        <v>0</v>
      </c>
      <c r="H99" s="99">
        <f>H101+H102+H103+H104+H105+H106</f>
        <v>0</v>
      </c>
    </row>
    <row r="100" spans="1:8" s="102" customFormat="1">
      <c r="A100" s="97"/>
      <c r="B100" s="95"/>
      <c r="C100" s="95"/>
      <c r="D100" s="95"/>
      <c r="E100" s="98" t="s">
        <v>31</v>
      </c>
      <c r="F100" s="99"/>
      <c r="G100" s="103"/>
      <c r="H100" s="103"/>
    </row>
    <row r="101" spans="1:8">
      <c r="A101" s="97">
        <v>2431</v>
      </c>
      <c r="B101" s="104" t="s">
        <v>257</v>
      </c>
      <c r="C101" s="104" t="s">
        <v>196</v>
      </c>
      <c r="D101" s="104" t="s">
        <v>10</v>
      </c>
      <c r="E101" s="98" t="s">
        <v>268</v>
      </c>
      <c r="F101" s="99">
        <f t="shared" ref="F101:F107" si="0">G101+H101</f>
        <v>0</v>
      </c>
      <c r="G101" s="99"/>
      <c r="H101" s="99"/>
    </row>
    <row r="102" spans="1:8">
      <c r="A102" s="97">
        <v>2432</v>
      </c>
      <c r="B102" s="104" t="s">
        <v>257</v>
      </c>
      <c r="C102" s="104" t="s">
        <v>196</v>
      </c>
      <c r="D102" s="104" t="s">
        <v>195</v>
      </c>
      <c r="E102" s="98" t="s">
        <v>269</v>
      </c>
      <c r="F102" s="99">
        <f t="shared" si="0"/>
        <v>0</v>
      </c>
      <c r="G102" s="99"/>
      <c r="H102" s="99"/>
    </row>
    <row r="103" spans="1:8">
      <c r="A103" s="97">
        <v>2433</v>
      </c>
      <c r="B103" s="104" t="s">
        <v>257</v>
      </c>
      <c r="C103" s="104" t="s">
        <v>196</v>
      </c>
      <c r="D103" s="104" t="s">
        <v>196</v>
      </c>
      <c r="E103" s="98" t="s">
        <v>270</v>
      </c>
      <c r="F103" s="99">
        <f t="shared" si="0"/>
        <v>0</v>
      </c>
      <c r="G103" s="99"/>
      <c r="H103" s="99"/>
    </row>
    <row r="104" spans="1:8">
      <c r="A104" s="97">
        <v>2434</v>
      </c>
      <c r="B104" s="104" t="s">
        <v>257</v>
      </c>
      <c r="C104" s="104" t="s">
        <v>196</v>
      </c>
      <c r="D104" s="104" t="s">
        <v>197</v>
      </c>
      <c r="E104" s="98" t="s">
        <v>271</v>
      </c>
      <c r="F104" s="99">
        <f t="shared" si="0"/>
        <v>0</v>
      </c>
      <c r="G104" s="99"/>
      <c r="H104" s="99"/>
    </row>
    <row r="105" spans="1:8">
      <c r="A105" s="97">
        <v>2435</v>
      </c>
      <c r="B105" s="104" t="s">
        <v>257</v>
      </c>
      <c r="C105" s="104" t="s">
        <v>196</v>
      </c>
      <c r="D105" s="104" t="s">
        <v>198</v>
      </c>
      <c r="E105" s="98" t="s">
        <v>272</v>
      </c>
      <c r="F105" s="99">
        <f t="shared" si="0"/>
        <v>0</v>
      </c>
      <c r="G105" s="99"/>
      <c r="H105" s="99"/>
    </row>
    <row r="106" spans="1:8">
      <c r="A106" s="97">
        <v>2436</v>
      </c>
      <c r="B106" s="104" t="s">
        <v>257</v>
      </c>
      <c r="C106" s="104" t="s">
        <v>196</v>
      </c>
      <c r="D106" s="104" t="s">
        <v>199</v>
      </c>
      <c r="E106" s="98" t="s">
        <v>273</v>
      </c>
      <c r="F106" s="99">
        <f t="shared" si="0"/>
        <v>0</v>
      </c>
      <c r="G106" s="99"/>
      <c r="H106" s="99"/>
    </row>
    <row r="107" spans="1:8" ht="27">
      <c r="A107" s="97">
        <v>2440</v>
      </c>
      <c r="B107" s="95" t="s">
        <v>257</v>
      </c>
      <c r="C107" s="95" t="s">
        <v>197</v>
      </c>
      <c r="D107" s="95" t="s">
        <v>205</v>
      </c>
      <c r="E107" s="101" t="s">
        <v>274</v>
      </c>
      <c r="F107" s="99">
        <f t="shared" si="0"/>
        <v>0</v>
      </c>
      <c r="G107" s="99">
        <f>G109+G110+G111</f>
        <v>0</v>
      </c>
      <c r="H107" s="99">
        <f>H109+H110+H111</f>
        <v>0</v>
      </c>
    </row>
    <row r="108" spans="1:8" s="102" customFormat="1">
      <c r="A108" s="97"/>
      <c r="B108" s="95"/>
      <c r="C108" s="95"/>
      <c r="D108" s="95"/>
      <c r="E108" s="98" t="s">
        <v>31</v>
      </c>
      <c r="F108" s="99"/>
      <c r="G108" s="103"/>
      <c r="H108" s="103"/>
    </row>
    <row r="109" spans="1:8" ht="27">
      <c r="A109" s="97">
        <v>2441</v>
      </c>
      <c r="B109" s="104" t="s">
        <v>257</v>
      </c>
      <c r="C109" s="104" t="s">
        <v>197</v>
      </c>
      <c r="D109" s="104" t="s">
        <v>10</v>
      </c>
      <c r="E109" s="98" t="s">
        <v>275</v>
      </c>
      <c r="F109" s="99">
        <f>G109+H109</f>
        <v>0</v>
      </c>
      <c r="G109" s="99"/>
      <c r="H109" s="99"/>
    </row>
    <row r="110" spans="1:8">
      <c r="A110" s="97">
        <v>2442</v>
      </c>
      <c r="B110" s="104" t="s">
        <v>257</v>
      </c>
      <c r="C110" s="104" t="s">
        <v>197</v>
      </c>
      <c r="D110" s="104" t="s">
        <v>195</v>
      </c>
      <c r="E110" s="98" t="s">
        <v>276</v>
      </c>
      <c r="F110" s="99">
        <f>G110+H110</f>
        <v>0</v>
      </c>
      <c r="G110" s="99"/>
      <c r="H110" s="99"/>
    </row>
    <row r="111" spans="1:8">
      <c r="A111" s="97">
        <v>2443</v>
      </c>
      <c r="B111" s="104" t="s">
        <v>257</v>
      </c>
      <c r="C111" s="104" t="s">
        <v>197</v>
      </c>
      <c r="D111" s="104" t="s">
        <v>196</v>
      </c>
      <c r="E111" s="98" t="s">
        <v>277</v>
      </c>
      <c r="F111" s="99">
        <f>G111+H111</f>
        <v>0</v>
      </c>
      <c r="G111" s="99"/>
      <c r="H111" s="99"/>
    </row>
    <row r="112" spans="1:8">
      <c r="A112" s="97">
        <v>2450</v>
      </c>
      <c r="B112" s="95" t="s">
        <v>257</v>
      </c>
      <c r="C112" s="95" t="s">
        <v>198</v>
      </c>
      <c r="D112" s="95" t="s">
        <v>205</v>
      </c>
      <c r="E112" s="101" t="s">
        <v>278</v>
      </c>
      <c r="F112" s="99">
        <f>G112+H112</f>
        <v>207100.79999999999</v>
      </c>
      <c r="G112" s="99">
        <f>G114+G115+G116+G117+G118</f>
        <v>109000</v>
      </c>
      <c r="H112" s="99">
        <f>H114+H115+H116+H117+H118</f>
        <v>98100.800000000003</v>
      </c>
    </row>
    <row r="113" spans="1:8" s="102" customFormat="1">
      <c r="A113" s="97"/>
      <c r="B113" s="95"/>
      <c r="C113" s="95"/>
      <c r="D113" s="95"/>
      <c r="E113" s="98" t="s">
        <v>31</v>
      </c>
      <c r="F113" s="99"/>
      <c r="G113" s="103"/>
      <c r="H113" s="103"/>
    </row>
    <row r="114" spans="1:8">
      <c r="A114" s="97">
        <v>2451</v>
      </c>
      <c r="B114" s="104" t="s">
        <v>257</v>
      </c>
      <c r="C114" s="104" t="s">
        <v>198</v>
      </c>
      <c r="D114" s="104" t="s">
        <v>10</v>
      </c>
      <c r="E114" s="105" t="s">
        <v>279</v>
      </c>
      <c r="F114" s="106">
        <f t="shared" ref="F114:F119" si="1">G114+H114</f>
        <v>207100.79999999999</v>
      </c>
      <c r="G114" s="106">
        <f>[1]hat6!I307</f>
        <v>109000</v>
      </c>
      <c r="H114" s="106">
        <f>[1]hat6!H307</f>
        <v>98100.800000000003</v>
      </c>
    </row>
    <row r="115" spans="1:8">
      <c r="A115" s="97">
        <v>2452</v>
      </c>
      <c r="B115" s="104" t="s">
        <v>257</v>
      </c>
      <c r="C115" s="104" t="s">
        <v>198</v>
      </c>
      <c r="D115" s="104" t="s">
        <v>195</v>
      </c>
      <c r="E115" s="98" t="s">
        <v>280</v>
      </c>
      <c r="F115" s="99">
        <f t="shared" si="1"/>
        <v>0</v>
      </c>
      <c r="G115" s="99"/>
      <c r="H115" s="99"/>
    </row>
    <row r="116" spans="1:8">
      <c r="A116" s="97">
        <v>2453</v>
      </c>
      <c r="B116" s="104" t="s">
        <v>257</v>
      </c>
      <c r="C116" s="104" t="s">
        <v>198</v>
      </c>
      <c r="D116" s="104" t="s">
        <v>196</v>
      </c>
      <c r="E116" s="98" t="s">
        <v>281</v>
      </c>
      <c r="F116" s="99">
        <f t="shared" si="1"/>
        <v>0</v>
      </c>
      <c r="G116" s="99"/>
      <c r="H116" s="99"/>
    </row>
    <row r="117" spans="1:8">
      <c r="A117" s="97">
        <v>2454</v>
      </c>
      <c r="B117" s="104" t="s">
        <v>257</v>
      </c>
      <c r="C117" s="104" t="s">
        <v>198</v>
      </c>
      <c r="D117" s="104" t="s">
        <v>197</v>
      </c>
      <c r="E117" s="98" t="s">
        <v>282</v>
      </c>
      <c r="F117" s="99">
        <f t="shared" si="1"/>
        <v>0</v>
      </c>
      <c r="G117" s="99"/>
      <c r="H117" s="99"/>
    </row>
    <row r="118" spans="1:8">
      <c r="A118" s="97">
        <v>2455</v>
      </c>
      <c r="B118" s="104" t="s">
        <v>257</v>
      </c>
      <c r="C118" s="104" t="s">
        <v>198</v>
      </c>
      <c r="D118" s="104" t="s">
        <v>198</v>
      </c>
      <c r="E118" s="98" t="s">
        <v>283</v>
      </c>
      <c r="F118" s="99">
        <f t="shared" si="1"/>
        <v>0</v>
      </c>
      <c r="G118" s="99"/>
      <c r="H118" s="99"/>
    </row>
    <row r="119" spans="1:8">
      <c r="A119" s="97">
        <v>2460</v>
      </c>
      <c r="B119" s="95" t="s">
        <v>257</v>
      </c>
      <c r="C119" s="95" t="s">
        <v>199</v>
      </c>
      <c r="D119" s="95" t="s">
        <v>205</v>
      </c>
      <c r="E119" s="101" t="s">
        <v>284</v>
      </c>
      <c r="F119" s="99">
        <f t="shared" si="1"/>
        <v>0</v>
      </c>
      <c r="G119" s="99">
        <f>G121</f>
        <v>0</v>
      </c>
      <c r="H119" s="99">
        <f>H121</f>
        <v>0</v>
      </c>
    </row>
    <row r="120" spans="1:8" s="102" customFormat="1">
      <c r="A120" s="97"/>
      <c r="B120" s="95"/>
      <c r="C120" s="95"/>
      <c r="D120" s="95"/>
      <c r="E120" s="98" t="s">
        <v>31</v>
      </c>
      <c r="F120" s="99"/>
      <c r="G120" s="103"/>
      <c r="H120" s="103"/>
    </row>
    <row r="121" spans="1:8">
      <c r="A121" s="97">
        <v>2461</v>
      </c>
      <c r="B121" s="104" t="s">
        <v>257</v>
      </c>
      <c r="C121" s="104" t="s">
        <v>199</v>
      </c>
      <c r="D121" s="104" t="s">
        <v>10</v>
      </c>
      <c r="E121" s="98" t="s">
        <v>285</v>
      </c>
      <c r="F121" s="99">
        <f>G121+H121</f>
        <v>0</v>
      </c>
      <c r="G121" s="99"/>
      <c r="H121" s="99"/>
    </row>
    <row r="122" spans="1:8">
      <c r="A122" s="97">
        <v>2470</v>
      </c>
      <c r="B122" s="95" t="s">
        <v>257</v>
      </c>
      <c r="C122" s="95" t="s">
        <v>200</v>
      </c>
      <c r="D122" s="95" t="s">
        <v>205</v>
      </c>
      <c r="E122" s="101" t="s">
        <v>286</v>
      </c>
      <c r="F122" s="99">
        <f>G122+H122</f>
        <v>0</v>
      </c>
      <c r="G122" s="99">
        <f>G124+G125+G126+G127</f>
        <v>0</v>
      </c>
      <c r="H122" s="99">
        <f>H124+H125+H126+H127</f>
        <v>0</v>
      </c>
    </row>
    <row r="123" spans="1:8" s="102" customFormat="1">
      <c r="A123" s="97"/>
      <c r="B123" s="95"/>
      <c r="C123" s="95"/>
      <c r="D123" s="95"/>
      <c r="E123" s="98" t="s">
        <v>31</v>
      </c>
      <c r="F123" s="99"/>
      <c r="G123" s="103"/>
      <c r="H123" s="103"/>
    </row>
    <row r="124" spans="1:8" ht="27">
      <c r="A124" s="97">
        <v>2471</v>
      </c>
      <c r="B124" s="104" t="s">
        <v>257</v>
      </c>
      <c r="C124" s="104" t="s">
        <v>200</v>
      </c>
      <c r="D124" s="104" t="s">
        <v>10</v>
      </c>
      <c r="E124" s="98" t="s">
        <v>287</v>
      </c>
      <c r="F124" s="99">
        <f>G124+H124</f>
        <v>0</v>
      </c>
      <c r="G124" s="99"/>
      <c r="H124" s="99"/>
    </row>
    <row r="125" spans="1:8">
      <c r="A125" s="97">
        <v>2472</v>
      </c>
      <c r="B125" s="104" t="s">
        <v>257</v>
      </c>
      <c r="C125" s="104" t="s">
        <v>200</v>
      </c>
      <c r="D125" s="104" t="s">
        <v>195</v>
      </c>
      <c r="E125" s="98" t="s">
        <v>288</v>
      </c>
      <c r="F125" s="99">
        <f>G125+H125</f>
        <v>0</v>
      </c>
      <c r="G125" s="99"/>
      <c r="H125" s="99"/>
    </row>
    <row r="126" spans="1:8">
      <c r="A126" s="97">
        <v>2473</v>
      </c>
      <c r="B126" s="104" t="s">
        <v>257</v>
      </c>
      <c r="C126" s="104" t="s">
        <v>200</v>
      </c>
      <c r="D126" s="104" t="s">
        <v>196</v>
      </c>
      <c r="E126" s="98" t="s">
        <v>289</v>
      </c>
      <c r="F126" s="99">
        <f>G126+H126</f>
        <v>0</v>
      </c>
      <c r="G126" s="99"/>
      <c r="H126" s="99"/>
    </row>
    <row r="127" spans="1:8">
      <c r="A127" s="97">
        <v>2474</v>
      </c>
      <c r="B127" s="104" t="s">
        <v>257</v>
      </c>
      <c r="C127" s="104" t="s">
        <v>200</v>
      </c>
      <c r="D127" s="104" t="s">
        <v>197</v>
      </c>
      <c r="E127" s="98" t="s">
        <v>290</v>
      </c>
      <c r="F127" s="99">
        <f>G127+H127</f>
        <v>0</v>
      </c>
      <c r="G127" s="99"/>
      <c r="H127" s="99"/>
    </row>
    <row r="128" spans="1:8" ht="27">
      <c r="A128" s="97">
        <v>2480</v>
      </c>
      <c r="B128" s="95" t="s">
        <v>257</v>
      </c>
      <c r="C128" s="95" t="s">
        <v>201</v>
      </c>
      <c r="D128" s="95" t="s">
        <v>205</v>
      </c>
      <c r="E128" s="101" t="s">
        <v>291</v>
      </c>
      <c r="F128" s="99">
        <f>G128+H128</f>
        <v>0</v>
      </c>
      <c r="G128" s="99">
        <f>G130+G131+G132+G133+G134+G135+G136</f>
        <v>0</v>
      </c>
      <c r="H128" s="99">
        <f>H130+H131+H132+H133+H134+H135+H136</f>
        <v>0</v>
      </c>
    </row>
    <row r="129" spans="1:8" s="102" customFormat="1">
      <c r="A129" s="97"/>
      <c r="B129" s="95"/>
      <c r="C129" s="95"/>
      <c r="D129" s="95"/>
      <c r="E129" s="98" t="s">
        <v>31</v>
      </c>
      <c r="F129" s="99"/>
      <c r="G129" s="103"/>
      <c r="H129" s="103"/>
    </row>
    <row r="130" spans="1:8" ht="40.5">
      <c r="A130" s="97">
        <v>2481</v>
      </c>
      <c r="B130" s="104" t="s">
        <v>257</v>
      </c>
      <c r="C130" s="104" t="s">
        <v>201</v>
      </c>
      <c r="D130" s="104" t="s">
        <v>10</v>
      </c>
      <c r="E130" s="98" t="s">
        <v>292</v>
      </c>
      <c r="F130" s="99">
        <f t="shared" ref="F130:F137" si="2">G130+H130</f>
        <v>0</v>
      </c>
      <c r="G130" s="99"/>
      <c r="H130" s="99"/>
    </row>
    <row r="131" spans="1:8" ht="40.5">
      <c r="A131" s="97">
        <v>2482</v>
      </c>
      <c r="B131" s="104" t="s">
        <v>257</v>
      </c>
      <c r="C131" s="104" t="s">
        <v>201</v>
      </c>
      <c r="D131" s="104" t="s">
        <v>195</v>
      </c>
      <c r="E131" s="98" t="s">
        <v>293</v>
      </c>
      <c r="F131" s="99">
        <f t="shared" si="2"/>
        <v>0</v>
      </c>
      <c r="G131" s="99"/>
      <c r="H131" s="99"/>
    </row>
    <row r="132" spans="1:8" ht="27">
      <c r="A132" s="97">
        <v>2483</v>
      </c>
      <c r="B132" s="104" t="s">
        <v>257</v>
      </c>
      <c r="C132" s="104" t="s">
        <v>201</v>
      </c>
      <c r="D132" s="104" t="s">
        <v>196</v>
      </c>
      <c r="E132" s="98" t="s">
        <v>294</v>
      </c>
      <c r="F132" s="99">
        <f t="shared" si="2"/>
        <v>0</v>
      </c>
      <c r="G132" s="99"/>
      <c r="H132" s="99"/>
    </row>
    <row r="133" spans="1:8" ht="40.5">
      <c r="A133" s="97">
        <v>2484</v>
      </c>
      <c r="B133" s="104" t="s">
        <v>257</v>
      </c>
      <c r="C133" s="104" t="s">
        <v>201</v>
      </c>
      <c r="D133" s="104" t="s">
        <v>197</v>
      </c>
      <c r="E133" s="98" t="s">
        <v>295</v>
      </c>
      <c r="F133" s="99">
        <f t="shared" si="2"/>
        <v>0</v>
      </c>
      <c r="G133" s="99"/>
      <c r="H133" s="99"/>
    </row>
    <row r="134" spans="1:8" ht="27">
      <c r="A134" s="97">
        <v>2485</v>
      </c>
      <c r="B134" s="104" t="s">
        <v>257</v>
      </c>
      <c r="C134" s="104" t="s">
        <v>201</v>
      </c>
      <c r="D134" s="104" t="s">
        <v>198</v>
      </c>
      <c r="E134" s="98" t="s">
        <v>296</v>
      </c>
      <c r="F134" s="99">
        <f t="shared" si="2"/>
        <v>0</v>
      </c>
      <c r="G134" s="99"/>
      <c r="H134" s="99"/>
    </row>
    <row r="135" spans="1:8" ht="27">
      <c r="A135" s="97">
        <v>2486</v>
      </c>
      <c r="B135" s="104" t="s">
        <v>257</v>
      </c>
      <c r="C135" s="104" t="s">
        <v>201</v>
      </c>
      <c r="D135" s="104" t="s">
        <v>199</v>
      </c>
      <c r="E135" s="98" t="s">
        <v>297</v>
      </c>
      <c r="F135" s="99">
        <f t="shared" si="2"/>
        <v>0</v>
      </c>
      <c r="G135" s="99"/>
      <c r="H135" s="99"/>
    </row>
    <row r="136" spans="1:8" ht="27">
      <c r="A136" s="97">
        <v>2487</v>
      </c>
      <c r="B136" s="104" t="s">
        <v>257</v>
      </c>
      <c r="C136" s="104" t="s">
        <v>201</v>
      </c>
      <c r="D136" s="104" t="s">
        <v>200</v>
      </c>
      <c r="E136" s="98" t="s">
        <v>298</v>
      </c>
      <c r="F136" s="99">
        <f t="shared" si="2"/>
        <v>0</v>
      </c>
      <c r="G136" s="99"/>
      <c r="H136" s="99"/>
    </row>
    <row r="137" spans="1:8" ht="27">
      <c r="A137" s="97">
        <v>2490</v>
      </c>
      <c r="B137" s="95" t="s">
        <v>257</v>
      </c>
      <c r="C137" s="95" t="s">
        <v>299</v>
      </c>
      <c r="D137" s="95" t="s">
        <v>205</v>
      </c>
      <c r="E137" s="101" t="s">
        <v>300</v>
      </c>
      <c r="F137" s="99">
        <f t="shared" si="2"/>
        <v>0</v>
      </c>
      <c r="G137" s="99">
        <f>G139</f>
        <v>0</v>
      </c>
      <c r="H137" s="99">
        <f>H139</f>
        <v>0</v>
      </c>
    </row>
    <row r="138" spans="1:8" s="102" customFormat="1">
      <c r="A138" s="97"/>
      <c r="B138" s="95"/>
      <c r="C138" s="95"/>
      <c r="D138" s="95"/>
      <c r="E138" s="98" t="s">
        <v>31</v>
      </c>
      <c r="F138" s="99"/>
      <c r="G138" s="103"/>
      <c r="H138" s="103"/>
    </row>
    <row r="139" spans="1:8" ht="27">
      <c r="A139" s="97">
        <v>2491</v>
      </c>
      <c r="B139" s="104" t="s">
        <v>257</v>
      </c>
      <c r="C139" s="104" t="s">
        <v>299</v>
      </c>
      <c r="D139" s="104" t="s">
        <v>10</v>
      </c>
      <c r="E139" s="98" t="s">
        <v>300</v>
      </c>
      <c r="F139" s="99">
        <f>G139+H139</f>
        <v>0</v>
      </c>
      <c r="G139" s="99"/>
      <c r="H139" s="99"/>
    </row>
    <row r="140" spans="1:8" s="96" customFormat="1" ht="40.5">
      <c r="A140" s="94">
        <v>2500</v>
      </c>
      <c r="B140" s="95" t="s">
        <v>301</v>
      </c>
      <c r="C140" s="95" t="s">
        <v>205</v>
      </c>
      <c r="D140" s="95" t="s">
        <v>205</v>
      </c>
      <c r="E140" s="88" t="s">
        <v>302</v>
      </c>
      <c r="F140" s="89">
        <f>G140+H140</f>
        <v>330414</v>
      </c>
      <c r="G140" s="89">
        <f>G142+G145+G148+G151+G154+G157</f>
        <v>330414</v>
      </c>
      <c r="H140" s="89">
        <f>H142+H145+H148+H151+H154+H157</f>
        <v>0</v>
      </c>
    </row>
    <row r="141" spans="1:8">
      <c r="A141" s="97"/>
      <c r="B141" s="95"/>
      <c r="C141" s="95"/>
      <c r="D141" s="95"/>
      <c r="E141" s="98" t="s">
        <v>207</v>
      </c>
      <c r="F141" s="99"/>
      <c r="G141" s="99"/>
      <c r="H141" s="99"/>
    </row>
    <row r="142" spans="1:8">
      <c r="A142" s="97">
        <v>2510</v>
      </c>
      <c r="B142" s="95" t="s">
        <v>301</v>
      </c>
      <c r="C142" s="95" t="s">
        <v>10</v>
      </c>
      <c r="D142" s="95" t="s">
        <v>205</v>
      </c>
      <c r="E142" s="101" t="s">
        <v>303</v>
      </c>
      <c r="F142" s="99">
        <f>G142+H142</f>
        <v>330414</v>
      </c>
      <c r="G142" s="99">
        <f>G144</f>
        <v>330414</v>
      </c>
      <c r="H142" s="99">
        <f>H144</f>
        <v>0</v>
      </c>
    </row>
    <row r="143" spans="1:8" s="102" customFormat="1">
      <c r="A143" s="97"/>
      <c r="B143" s="95"/>
      <c r="C143" s="95"/>
      <c r="D143" s="95"/>
      <c r="E143" s="98" t="s">
        <v>31</v>
      </c>
      <c r="F143" s="99"/>
      <c r="G143" s="103"/>
      <c r="H143" s="103"/>
    </row>
    <row r="144" spans="1:8">
      <c r="A144" s="97">
        <v>2511</v>
      </c>
      <c r="B144" s="104" t="s">
        <v>301</v>
      </c>
      <c r="C144" s="104" t="s">
        <v>10</v>
      </c>
      <c r="D144" s="104" t="s">
        <v>10</v>
      </c>
      <c r="E144" s="98" t="s">
        <v>303</v>
      </c>
      <c r="F144" s="99">
        <f>G144+H144</f>
        <v>330414</v>
      </c>
      <c r="G144" s="99">
        <f>[1]hat6!I415</f>
        <v>330414</v>
      </c>
      <c r="H144" s="99"/>
    </row>
    <row r="145" spans="1:8">
      <c r="A145" s="97">
        <v>2520</v>
      </c>
      <c r="B145" s="95" t="s">
        <v>301</v>
      </c>
      <c r="C145" s="95" t="s">
        <v>195</v>
      </c>
      <c r="D145" s="95" t="s">
        <v>205</v>
      </c>
      <c r="E145" s="101" t="s">
        <v>304</v>
      </c>
      <c r="F145" s="99">
        <f>G145+H145</f>
        <v>0</v>
      </c>
      <c r="G145" s="99">
        <f>G147</f>
        <v>0</v>
      </c>
      <c r="H145" s="99">
        <f>H147</f>
        <v>0</v>
      </c>
    </row>
    <row r="146" spans="1:8" s="102" customFormat="1">
      <c r="A146" s="97"/>
      <c r="B146" s="95"/>
      <c r="C146" s="95"/>
      <c r="D146" s="95"/>
      <c r="E146" s="98" t="s">
        <v>31</v>
      </c>
      <c r="F146" s="99"/>
      <c r="G146" s="103"/>
      <c r="H146" s="103"/>
    </row>
    <row r="147" spans="1:8">
      <c r="A147" s="97">
        <v>2521</v>
      </c>
      <c r="B147" s="104" t="s">
        <v>301</v>
      </c>
      <c r="C147" s="104" t="s">
        <v>195</v>
      </c>
      <c r="D147" s="104" t="s">
        <v>10</v>
      </c>
      <c r="E147" s="98" t="s">
        <v>305</v>
      </c>
      <c r="F147" s="99">
        <f>G147+H147</f>
        <v>0</v>
      </c>
      <c r="G147" s="99"/>
      <c r="H147" s="99"/>
    </row>
    <row r="148" spans="1:8">
      <c r="A148" s="97">
        <v>2530</v>
      </c>
      <c r="B148" s="95" t="s">
        <v>301</v>
      </c>
      <c r="C148" s="95" t="s">
        <v>196</v>
      </c>
      <c r="D148" s="95" t="s">
        <v>205</v>
      </c>
      <c r="E148" s="101" t="s">
        <v>306</v>
      </c>
      <c r="F148" s="99">
        <f>G148+H148</f>
        <v>0</v>
      </c>
      <c r="G148" s="99">
        <f>G150</f>
        <v>0</v>
      </c>
      <c r="H148" s="99">
        <f>H150</f>
        <v>0</v>
      </c>
    </row>
    <row r="149" spans="1:8" s="102" customFormat="1">
      <c r="A149" s="97"/>
      <c r="B149" s="95"/>
      <c r="C149" s="95"/>
      <c r="D149" s="95"/>
      <c r="E149" s="98" t="s">
        <v>31</v>
      </c>
      <c r="F149" s="99"/>
      <c r="G149" s="103"/>
      <c r="H149" s="103"/>
    </row>
    <row r="150" spans="1:8">
      <c r="A150" s="97">
        <v>2531</v>
      </c>
      <c r="B150" s="104" t="s">
        <v>301</v>
      </c>
      <c r="C150" s="104" t="s">
        <v>196</v>
      </c>
      <c r="D150" s="104" t="s">
        <v>10</v>
      </c>
      <c r="E150" s="98" t="s">
        <v>306</v>
      </c>
      <c r="F150" s="99">
        <f>G150+H150</f>
        <v>0</v>
      </c>
      <c r="G150" s="99"/>
      <c r="H150" s="99"/>
    </row>
    <row r="151" spans="1:8" ht="27">
      <c r="A151" s="97">
        <v>2540</v>
      </c>
      <c r="B151" s="95" t="s">
        <v>301</v>
      </c>
      <c r="C151" s="95" t="s">
        <v>197</v>
      </c>
      <c r="D151" s="95" t="s">
        <v>205</v>
      </c>
      <c r="E151" s="101" t="s">
        <v>307</v>
      </c>
      <c r="F151" s="99">
        <f>G151+H151</f>
        <v>0</v>
      </c>
      <c r="G151" s="99">
        <f>G153</f>
        <v>0</v>
      </c>
      <c r="H151" s="99">
        <f>H153</f>
        <v>0</v>
      </c>
    </row>
    <row r="152" spans="1:8" s="102" customFormat="1">
      <c r="A152" s="97"/>
      <c r="B152" s="95"/>
      <c r="C152" s="95"/>
      <c r="D152" s="95"/>
      <c r="E152" s="98" t="s">
        <v>31</v>
      </c>
      <c r="F152" s="99"/>
      <c r="G152" s="103"/>
      <c r="H152" s="103"/>
    </row>
    <row r="153" spans="1:8" ht="27">
      <c r="A153" s="97">
        <v>2541</v>
      </c>
      <c r="B153" s="104" t="s">
        <v>301</v>
      </c>
      <c r="C153" s="104" t="s">
        <v>197</v>
      </c>
      <c r="D153" s="104" t="s">
        <v>10</v>
      </c>
      <c r="E153" s="98" t="s">
        <v>307</v>
      </c>
      <c r="F153" s="99">
        <f>G153+H153</f>
        <v>0</v>
      </c>
      <c r="G153" s="99"/>
      <c r="H153" s="99"/>
    </row>
    <row r="154" spans="1:8" ht="27">
      <c r="A154" s="97">
        <v>2550</v>
      </c>
      <c r="B154" s="95" t="s">
        <v>301</v>
      </c>
      <c r="C154" s="95" t="s">
        <v>198</v>
      </c>
      <c r="D154" s="95" t="s">
        <v>205</v>
      </c>
      <c r="E154" s="101" t="s">
        <v>308</v>
      </c>
      <c r="F154" s="99">
        <f>G154+H154</f>
        <v>0</v>
      </c>
      <c r="G154" s="99">
        <f>G156</f>
        <v>0</v>
      </c>
      <c r="H154" s="99">
        <f>H156</f>
        <v>0</v>
      </c>
    </row>
    <row r="155" spans="1:8" s="102" customFormat="1">
      <c r="A155" s="97"/>
      <c r="B155" s="95"/>
      <c r="C155" s="95"/>
      <c r="D155" s="95"/>
      <c r="E155" s="98" t="s">
        <v>31</v>
      </c>
      <c r="F155" s="99"/>
      <c r="G155" s="103"/>
      <c r="H155" s="103"/>
    </row>
    <row r="156" spans="1:8" ht="27">
      <c r="A156" s="97">
        <v>2551</v>
      </c>
      <c r="B156" s="104" t="s">
        <v>301</v>
      </c>
      <c r="C156" s="104" t="s">
        <v>198</v>
      </c>
      <c r="D156" s="104" t="s">
        <v>10</v>
      </c>
      <c r="E156" s="98" t="s">
        <v>308</v>
      </c>
      <c r="F156" s="99">
        <f>G156+H156</f>
        <v>0</v>
      </c>
      <c r="G156" s="99"/>
      <c r="H156" s="99"/>
    </row>
    <row r="157" spans="1:8" ht="27">
      <c r="A157" s="97">
        <v>2560</v>
      </c>
      <c r="B157" s="95" t="s">
        <v>301</v>
      </c>
      <c r="C157" s="95" t="s">
        <v>199</v>
      </c>
      <c r="D157" s="95" t="s">
        <v>205</v>
      </c>
      <c r="E157" s="101" t="s">
        <v>309</v>
      </c>
      <c r="F157" s="99">
        <f>G157+H157</f>
        <v>0</v>
      </c>
      <c r="G157" s="99">
        <f>G159</f>
        <v>0</v>
      </c>
      <c r="H157" s="99">
        <f>H159</f>
        <v>0</v>
      </c>
    </row>
    <row r="158" spans="1:8" s="102" customFormat="1">
      <c r="A158" s="97"/>
      <c r="B158" s="95"/>
      <c r="C158" s="95"/>
      <c r="D158" s="95"/>
      <c r="E158" s="98" t="s">
        <v>31</v>
      </c>
      <c r="F158" s="99"/>
      <c r="G158" s="103"/>
      <c r="H158" s="103"/>
    </row>
    <row r="159" spans="1:8" ht="27">
      <c r="A159" s="97">
        <v>2561</v>
      </c>
      <c r="B159" s="104" t="s">
        <v>301</v>
      </c>
      <c r="C159" s="104" t="s">
        <v>199</v>
      </c>
      <c r="D159" s="104" t="s">
        <v>10</v>
      </c>
      <c r="E159" s="98" t="s">
        <v>309</v>
      </c>
      <c r="F159" s="99">
        <f>G159+H159</f>
        <v>0</v>
      </c>
      <c r="G159" s="99"/>
      <c r="H159" s="99"/>
    </row>
    <row r="160" spans="1:8" s="96" customFormat="1" ht="54">
      <c r="A160" s="94">
        <v>2600</v>
      </c>
      <c r="B160" s="95" t="s">
        <v>310</v>
      </c>
      <c r="C160" s="95" t="s">
        <v>205</v>
      </c>
      <c r="D160" s="95" t="s">
        <v>205</v>
      </c>
      <c r="E160" s="88" t="s">
        <v>311</v>
      </c>
      <c r="F160" s="89">
        <f>G160+H160</f>
        <v>179000</v>
      </c>
      <c r="G160" s="89">
        <f>G162+G165+G168+G171+G174+G177</f>
        <v>139000</v>
      </c>
      <c r="H160" s="89">
        <f>[1]hat6!H459</f>
        <v>40000</v>
      </c>
    </row>
    <row r="161" spans="1:8">
      <c r="A161" s="97"/>
      <c r="B161" s="95"/>
      <c r="C161" s="95"/>
      <c r="D161" s="95"/>
      <c r="E161" s="98" t="s">
        <v>207</v>
      </c>
      <c r="F161" s="99"/>
      <c r="G161" s="99"/>
      <c r="H161" s="99"/>
    </row>
    <row r="162" spans="1:8">
      <c r="A162" s="97">
        <v>2610</v>
      </c>
      <c r="B162" s="95" t="s">
        <v>310</v>
      </c>
      <c r="C162" s="95" t="s">
        <v>10</v>
      </c>
      <c r="D162" s="95" t="s">
        <v>205</v>
      </c>
      <c r="E162" s="101" t="s">
        <v>312</v>
      </c>
      <c r="F162" s="99">
        <f>G162+H162</f>
        <v>0</v>
      </c>
      <c r="G162" s="99">
        <f>G164</f>
        <v>0</v>
      </c>
      <c r="H162" s="99">
        <f>H164</f>
        <v>0</v>
      </c>
    </row>
    <row r="163" spans="1:8" s="102" customFormat="1">
      <c r="A163" s="97"/>
      <c r="B163" s="95"/>
      <c r="C163" s="95"/>
      <c r="D163" s="95"/>
      <c r="E163" s="98" t="s">
        <v>31</v>
      </c>
      <c r="F163" s="99"/>
      <c r="G163" s="103"/>
      <c r="H163" s="103"/>
    </row>
    <row r="164" spans="1:8">
      <c r="A164" s="97">
        <v>2611</v>
      </c>
      <c r="B164" s="104" t="s">
        <v>310</v>
      </c>
      <c r="C164" s="104" t="s">
        <v>10</v>
      </c>
      <c r="D164" s="104" t="s">
        <v>10</v>
      </c>
      <c r="E164" s="98" t="s">
        <v>313</v>
      </c>
      <c r="F164" s="99">
        <f>G164+H164</f>
        <v>0</v>
      </c>
      <c r="G164" s="99"/>
      <c r="H164" s="99"/>
    </row>
    <row r="165" spans="1:8">
      <c r="A165" s="97">
        <v>2620</v>
      </c>
      <c r="B165" s="95" t="s">
        <v>310</v>
      </c>
      <c r="C165" s="95" t="s">
        <v>195</v>
      </c>
      <c r="D165" s="95" t="s">
        <v>205</v>
      </c>
      <c r="E165" s="101" t="s">
        <v>314</v>
      </c>
      <c r="F165" s="99">
        <f>G165+H165</f>
        <v>0</v>
      </c>
      <c r="G165" s="99">
        <f>G167</f>
        <v>0</v>
      </c>
      <c r="H165" s="99"/>
    </row>
    <row r="166" spans="1:8" s="102" customFormat="1">
      <c r="A166" s="97"/>
      <c r="B166" s="95"/>
      <c r="C166" s="95"/>
      <c r="D166" s="95"/>
      <c r="E166" s="98" t="s">
        <v>31</v>
      </c>
      <c r="F166" s="99"/>
      <c r="G166" s="103"/>
      <c r="H166" s="103"/>
    </row>
    <row r="167" spans="1:8">
      <c r="A167" s="97">
        <v>2621</v>
      </c>
      <c r="B167" s="104" t="s">
        <v>310</v>
      </c>
      <c r="C167" s="104" t="s">
        <v>195</v>
      </c>
      <c r="D167" s="104" t="s">
        <v>10</v>
      </c>
      <c r="E167" s="98" t="s">
        <v>314</v>
      </c>
      <c r="F167" s="99">
        <f>G167+H167</f>
        <v>0</v>
      </c>
      <c r="G167" s="99"/>
      <c r="H167" s="99"/>
    </row>
    <row r="168" spans="1:8">
      <c r="A168" s="97">
        <v>2630</v>
      </c>
      <c r="B168" s="95" t="s">
        <v>310</v>
      </c>
      <c r="C168" s="95" t="s">
        <v>196</v>
      </c>
      <c r="D168" s="95" t="s">
        <v>205</v>
      </c>
      <c r="E168" s="101" t="s">
        <v>315</v>
      </c>
      <c r="F168" s="99">
        <f>G168+H168</f>
        <v>86500</v>
      </c>
      <c r="G168" s="99">
        <f>G170</f>
        <v>48000</v>
      </c>
      <c r="H168" s="99">
        <f>H170</f>
        <v>38500</v>
      </c>
    </row>
    <row r="169" spans="1:8" s="102" customFormat="1">
      <c r="A169" s="97"/>
      <c r="B169" s="95"/>
      <c r="C169" s="95"/>
      <c r="D169" s="95"/>
      <c r="E169" s="98" t="s">
        <v>31</v>
      </c>
      <c r="F169" s="99"/>
      <c r="G169" s="103"/>
      <c r="H169" s="103"/>
    </row>
    <row r="170" spans="1:8">
      <c r="A170" s="97">
        <v>2631</v>
      </c>
      <c r="B170" s="104" t="s">
        <v>310</v>
      </c>
      <c r="C170" s="104" t="s">
        <v>196</v>
      </c>
      <c r="D170" s="104" t="s">
        <v>10</v>
      </c>
      <c r="E170" s="105" t="s">
        <v>316</v>
      </c>
      <c r="F170" s="106">
        <f>G170+H170</f>
        <v>86500</v>
      </c>
      <c r="G170" s="106">
        <f>[1]hat6!I479</f>
        <v>48000</v>
      </c>
      <c r="H170" s="106">
        <f>[1]hat6!H479</f>
        <v>38500</v>
      </c>
    </row>
    <row r="171" spans="1:8">
      <c r="A171" s="97">
        <v>2640</v>
      </c>
      <c r="B171" s="95" t="s">
        <v>310</v>
      </c>
      <c r="C171" s="95" t="s">
        <v>197</v>
      </c>
      <c r="D171" s="95" t="s">
        <v>205</v>
      </c>
      <c r="E171" s="101" t="s">
        <v>317</v>
      </c>
      <c r="F171" s="99">
        <f>G171+H171</f>
        <v>91000</v>
      </c>
      <c r="G171" s="99">
        <f>G173</f>
        <v>91000</v>
      </c>
      <c r="H171" s="99"/>
    </row>
    <row r="172" spans="1:8" s="102" customFormat="1">
      <c r="A172" s="97"/>
      <c r="B172" s="95"/>
      <c r="C172" s="95"/>
      <c r="D172" s="95"/>
      <c r="E172" s="98" t="s">
        <v>31</v>
      </c>
      <c r="F172" s="99"/>
      <c r="G172" s="103"/>
      <c r="H172" s="103"/>
    </row>
    <row r="173" spans="1:8">
      <c r="A173" s="97">
        <v>2641</v>
      </c>
      <c r="B173" s="104" t="s">
        <v>310</v>
      </c>
      <c r="C173" s="104" t="s">
        <v>197</v>
      </c>
      <c r="D173" s="104" t="s">
        <v>10</v>
      </c>
      <c r="E173" s="98" t="s">
        <v>318</v>
      </c>
      <c r="F173" s="99">
        <f>G173+H173</f>
        <v>91000</v>
      </c>
      <c r="G173" s="99">
        <f>[1]hat6!I490</f>
        <v>91000</v>
      </c>
      <c r="H173" s="99"/>
    </row>
    <row r="174" spans="1:8" ht="40.5">
      <c r="A174" s="97">
        <v>2650</v>
      </c>
      <c r="B174" s="95" t="s">
        <v>310</v>
      </c>
      <c r="C174" s="95" t="s">
        <v>198</v>
      </c>
      <c r="D174" s="95" t="s">
        <v>205</v>
      </c>
      <c r="E174" s="101" t="s">
        <v>319</v>
      </c>
      <c r="F174" s="99">
        <f>G174+H174</f>
        <v>0</v>
      </c>
      <c r="G174" s="99"/>
      <c r="H174" s="99"/>
    </row>
    <row r="175" spans="1:8" s="102" customFormat="1">
      <c r="A175" s="97"/>
      <c r="B175" s="95"/>
      <c r="C175" s="95"/>
      <c r="D175" s="95"/>
      <c r="E175" s="98" t="s">
        <v>31</v>
      </c>
      <c r="F175" s="99"/>
      <c r="G175" s="103"/>
      <c r="H175" s="103"/>
    </row>
    <row r="176" spans="1:8" ht="40.5">
      <c r="A176" s="97">
        <v>2651</v>
      </c>
      <c r="B176" s="104" t="s">
        <v>310</v>
      </c>
      <c r="C176" s="104" t="s">
        <v>198</v>
      </c>
      <c r="D176" s="104" t="s">
        <v>10</v>
      </c>
      <c r="E176" s="98" t="s">
        <v>319</v>
      </c>
      <c r="F176" s="99">
        <f>G176+H176</f>
        <v>0</v>
      </c>
      <c r="G176" s="99"/>
      <c r="H176" s="99"/>
    </row>
    <row r="177" spans="1:8" ht="27">
      <c r="A177" s="97">
        <v>2660</v>
      </c>
      <c r="B177" s="95" t="s">
        <v>310</v>
      </c>
      <c r="C177" s="95" t="s">
        <v>199</v>
      </c>
      <c r="D177" s="95" t="s">
        <v>205</v>
      </c>
      <c r="E177" s="101" t="s">
        <v>320</v>
      </c>
      <c r="F177" s="99">
        <f>G177+H177</f>
        <v>0</v>
      </c>
      <c r="G177" s="99">
        <f>G179</f>
        <v>0</v>
      </c>
      <c r="H177" s="99">
        <f>H179</f>
        <v>0</v>
      </c>
    </row>
    <row r="178" spans="1:8" s="102" customFormat="1">
      <c r="A178" s="97"/>
      <c r="B178" s="95"/>
      <c r="C178" s="95"/>
      <c r="D178" s="95"/>
      <c r="E178" s="98" t="s">
        <v>31</v>
      </c>
      <c r="F178" s="99"/>
      <c r="G178" s="103"/>
      <c r="H178" s="103"/>
    </row>
    <row r="179" spans="1:8" ht="27">
      <c r="A179" s="97">
        <v>2661</v>
      </c>
      <c r="B179" s="104" t="s">
        <v>310</v>
      </c>
      <c r="C179" s="104" t="s">
        <v>199</v>
      </c>
      <c r="D179" s="104" t="s">
        <v>10</v>
      </c>
      <c r="E179" s="98" t="s">
        <v>320</v>
      </c>
      <c r="F179" s="99">
        <f>G179+H179</f>
        <v>0</v>
      </c>
      <c r="G179" s="99"/>
      <c r="H179" s="99"/>
    </row>
    <row r="180" spans="1:8" s="96" customFormat="1" ht="40.5">
      <c r="A180" s="94">
        <v>2700</v>
      </c>
      <c r="B180" s="95" t="s">
        <v>321</v>
      </c>
      <c r="C180" s="95" t="s">
        <v>205</v>
      </c>
      <c r="D180" s="95" t="s">
        <v>205</v>
      </c>
      <c r="E180" s="88" t="s">
        <v>322</v>
      </c>
      <c r="F180" s="89">
        <f>G180+H180</f>
        <v>1000</v>
      </c>
      <c r="G180" s="89">
        <f>G182+G187+G193+G199+G202+G205</f>
        <v>1000</v>
      </c>
      <c r="H180" s="89">
        <f>H182+H187+H193+H199+H202+H205</f>
        <v>0</v>
      </c>
    </row>
    <row r="181" spans="1:8">
      <c r="A181" s="97"/>
      <c r="B181" s="95"/>
      <c r="C181" s="95"/>
      <c r="D181" s="95"/>
      <c r="E181" s="98" t="s">
        <v>207</v>
      </c>
      <c r="F181" s="99"/>
      <c r="G181" s="99"/>
      <c r="H181" s="99"/>
    </row>
    <row r="182" spans="1:8" ht="27">
      <c r="A182" s="97">
        <v>2710</v>
      </c>
      <c r="B182" s="95" t="s">
        <v>321</v>
      </c>
      <c r="C182" s="95" t="s">
        <v>10</v>
      </c>
      <c r="D182" s="95" t="s">
        <v>205</v>
      </c>
      <c r="E182" s="101" t="s">
        <v>323</v>
      </c>
      <c r="F182" s="99">
        <f>G182+H182</f>
        <v>0</v>
      </c>
      <c r="G182" s="99">
        <f>G184+G185+G186</f>
        <v>0</v>
      </c>
      <c r="H182" s="99">
        <f>H184+H185+H186</f>
        <v>0</v>
      </c>
    </row>
    <row r="183" spans="1:8" s="102" customFormat="1">
      <c r="A183" s="97"/>
      <c r="B183" s="95"/>
      <c r="C183" s="95"/>
      <c r="D183" s="95"/>
      <c r="E183" s="98" t="s">
        <v>31</v>
      </c>
      <c r="F183" s="99"/>
      <c r="G183" s="103"/>
      <c r="H183" s="103"/>
    </row>
    <row r="184" spans="1:8">
      <c r="A184" s="97">
        <v>2711</v>
      </c>
      <c r="B184" s="104" t="s">
        <v>321</v>
      </c>
      <c r="C184" s="104" t="s">
        <v>10</v>
      </c>
      <c r="D184" s="104" t="s">
        <v>10</v>
      </c>
      <c r="E184" s="98" t="s">
        <v>324</v>
      </c>
      <c r="F184" s="99">
        <f>G184+H184</f>
        <v>0</v>
      </c>
      <c r="G184" s="99"/>
      <c r="H184" s="99"/>
    </row>
    <row r="185" spans="1:8">
      <c r="A185" s="97">
        <v>2712</v>
      </c>
      <c r="B185" s="104" t="s">
        <v>321</v>
      </c>
      <c r="C185" s="104" t="s">
        <v>10</v>
      </c>
      <c r="D185" s="104" t="s">
        <v>195</v>
      </c>
      <c r="E185" s="98" t="s">
        <v>325</v>
      </c>
      <c r="F185" s="99">
        <f>G185+H185</f>
        <v>0</v>
      </c>
      <c r="G185" s="99"/>
      <c r="H185" s="99"/>
    </row>
    <row r="186" spans="1:8">
      <c r="A186" s="97">
        <v>2713</v>
      </c>
      <c r="B186" s="104" t="s">
        <v>321</v>
      </c>
      <c r="C186" s="104" t="s">
        <v>10</v>
      </c>
      <c r="D186" s="104" t="s">
        <v>196</v>
      </c>
      <c r="E186" s="98" t="s">
        <v>326</v>
      </c>
      <c r="F186" s="99">
        <f>G186+H186</f>
        <v>0</v>
      </c>
      <c r="G186" s="99"/>
      <c r="H186" s="99"/>
    </row>
    <row r="187" spans="1:8">
      <c r="A187" s="97">
        <v>2720</v>
      </c>
      <c r="B187" s="95" t="s">
        <v>321</v>
      </c>
      <c r="C187" s="95" t="s">
        <v>195</v>
      </c>
      <c r="D187" s="95" t="s">
        <v>205</v>
      </c>
      <c r="E187" s="101" t="s">
        <v>327</v>
      </c>
      <c r="F187" s="99">
        <f>G187+H187</f>
        <v>1000</v>
      </c>
      <c r="G187" s="99">
        <f>G189+G190+G191+G192</f>
        <v>1000</v>
      </c>
      <c r="H187" s="99">
        <f>H189+H190+H191+H192</f>
        <v>0</v>
      </c>
    </row>
    <row r="188" spans="1:8" s="102" customFormat="1">
      <c r="A188" s="97"/>
      <c r="B188" s="95"/>
      <c r="C188" s="95"/>
      <c r="D188" s="95"/>
      <c r="E188" s="98" t="s">
        <v>31</v>
      </c>
      <c r="F188" s="99"/>
      <c r="G188" s="103"/>
      <c r="H188" s="103"/>
    </row>
    <row r="189" spans="1:8">
      <c r="A189" s="97">
        <v>2721</v>
      </c>
      <c r="B189" s="104" t="s">
        <v>321</v>
      </c>
      <c r="C189" s="104" t="s">
        <v>195</v>
      </c>
      <c r="D189" s="104" t="s">
        <v>10</v>
      </c>
      <c r="E189" s="98" t="s">
        <v>328</v>
      </c>
      <c r="F189" s="99">
        <f>G189+H189</f>
        <v>1000</v>
      </c>
      <c r="G189" s="99">
        <f>[1]hat6!I564</f>
        <v>1000</v>
      </c>
      <c r="H189" s="99"/>
    </row>
    <row r="190" spans="1:8">
      <c r="A190" s="97">
        <v>2722</v>
      </c>
      <c r="B190" s="104" t="s">
        <v>321</v>
      </c>
      <c r="C190" s="104" t="s">
        <v>195</v>
      </c>
      <c r="D190" s="104" t="s">
        <v>195</v>
      </c>
      <c r="E190" s="98" t="s">
        <v>329</v>
      </c>
      <c r="F190" s="99">
        <f>G190+H190</f>
        <v>0</v>
      </c>
      <c r="G190" s="99"/>
      <c r="H190" s="99"/>
    </row>
    <row r="191" spans="1:8">
      <c r="A191" s="97">
        <v>2723</v>
      </c>
      <c r="B191" s="104" t="s">
        <v>321</v>
      </c>
      <c r="C191" s="104" t="s">
        <v>195</v>
      </c>
      <c r="D191" s="104" t="s">
        <v>196</v>
      </c>
      <c r="E191" s="98" t="s">
        <v>330</v>
      </c>
      <c r="F191" s="99">
        <f>G191+H191</f>
        <v>0</v>
      </c>
      <c r="G191" s="99"/>
      <c r="H191" s="99"/>
    </row>
    <row r="192" spans="1:8">
      <c r="A192" s="97">
        <v>2724</v>
      </c>
      <c r="B192" s="104" t="s">
        <v>321</v>
      </c>
      <c r="C192" s="104" t="s">
        <v>195</v>
      </c>
      <c r="D192" s="104" t="s">
        <v>197</v>
      </c>
      <c r="E192" s="98" t="s">
        <v>331</v>
      </c>
      <c r="F192" s="99">
        <f>G192+H192</f>
        <v>0</v>
      </c>
      <c r="G192" s="99"/>
      <c r="H192" s="99"/>
    </row>
    <row r="193" spans="1:8">
      <c r="A193" s="97">
        <v>2730</v>
      </c>
      <c r="B193" s="95" t="s">
        <v>321</v>
      </c>
      <c r="C193" s="95" t="s">
        <v>196</v>
      </c>
      <c r="D193" s="95" t="s">
        <v>205</v>
      </c>
      <c r="E193" s="101" t="s">
        <v>332</v>
      </c>
      <c r="F193" s="99">
        <f>G193+H193</f>
        <v>0</v>
      </c>
      <c r="G193" s="99">
        <f>G195+G196+G197+G198</f>
        <v>0</v>
      </c>
      <c r="H193" s="99">
        <f>H195+H196+H197+H198</f>
        <v>0</v>
      </c>
    </row>
    <row r="194" spans="1:8" s="102" customFormat="1">
      <c r="A194" s="97"/>
      <c r="B194" s="95"/>
      <c r="C194" s="95"/>
      <c r="D194" s="95"/>
      <c r="E194" s="98" t="s">
        <v>31</v>
      </c>
      <c r="F194" s="99"/>
      <c r="G194" s="103"/>
      <c r="H194" s="103"/>
    </row>
    <row r="195" spans="1:8" ht="27">
      <c r="A195" s="97">
        <v>2731</v>
      </c>
      <c r="B195" s="104" t="s">
        <v>321</v>
      </c>
      <c r="C195" s="104" t="s">
        <v>196</v>
      </c>
      <c r="D195" s="104" t="s">
        <v>10</v>
      </c>
      <c r="E195" s="98" t="s">
        <v>333</v>
      </c>
      <c r="F195" s="99">
        <f>G195+H195</f>
        <v>0</v>
      </c>
      <c r="G195" s="99"/>
      <c r="H195" s="99"/>
    </row>
    <row r="196" spans="1:8" ht="27">
      <c r="A196" s="97">
        <v>2732</v>
      </c>
      <c r="B196" s="104" t="s">
        <v>321</v>
      </c>
      <c r="C196" s="104" t="s">
        <v>196</v>
      </c>
      <c r="D196" s="104" t="s">
        <v>195</v>
      </c>
      <c r="E196" s="98" t="s">
        <v>334</v>
      </c>
      <c r="F196" s="99">
        <f>G196+H196</f>
        <v>0</v>
      </c>
      <c r="G196" s="99"/>
      <c r="H196" s="99"/>
    </row>
    <row r="197" spans="1:8" ht="27">
      <c r="A197" s="97">
        <v>2733</v>
      </c>
      <c r="B197" s="104" t="s">
        <v>321</v>
      </c>
      <c r="C197" s="104" t="s">
        <v>196</v>
      </c>
      <c r="D197" s="104" t="s">
        <v>196</v>
      </c>
      <c r="E197" s="98" t="s">
        <v>335</v>
      </c>
      <c r="F197" s="99">
        <f>G197+H197</f>
        <v>0</v>
      </c>
      <c r="G197" s="99"/>
      <c r="H197" s="99"/>
    </row>
    <row r="198" spans="1:8" ht="27">
      <c r="A198" s="97">
        <v>2734</v>
      </c>
      <c r="B198" s="104" t="s">
        <v>321</v>
      </c>
      <c r="C198" s="104" t="s">
        <v>196</v>
      </c>
      <c r="D198" s="104" t="s">
        <v>197</v>
      </c>
      <c r="E198" s="98" t="s">
        <v>336</v>
      </c>
      <c r="F198" s="99">
        <f>G198+H198</f>
        <v>0</v>
      </c>
      <c r="G198" s="99"/>
      <c r="H198" s="99"/>
    </row>
    <row r="199" spans="1:8">
      <c r="A199" s="97">
        <v>2740</v>
      </c>
      <c r="B199" s="95" t="s">
        <v>321</v>
      </c>
      <c r="C199" s="95" t="s">
        <v>197</v>
      </c>
      <c r="D199" s="95" t="s">
        <v>205</v>
      </c>
      <c r="E199" s="101" t="s">
        <v>337</v>
      </c>
      <c r="F199" s="99">
        <f>G199+H199</f>
        <v>0</v>
      </c>
      <c r="G199" s="99">
        <f>G201</f>
        <v>0</v>
      </c>
      <c r="H199" s="99">
        <f>H201</f>
        <v>0</v>
      </c>
    </row>
    <row r="200" spans="1:8" s="102" customFormat="1">
      <c r="A200" s="97"/>
      <c r="B200" s="95"/>
      <c r="C200" s="95"/>
      <c r="D200" s="95"/>
      <c r="E200" s="98" t="s">
        <v>31</v>
      </c>
      <c r="F200" s="99"/>
      <c r="G200" s="103"/>
      <c r="H200" s="103"/>
    </row>
    <row r="201" spans="1:8">
      <c r="A201" s="97">
        <v>2741</v>
      </c>
      <c r="B201" s="104" t="s">
        <v>321</v>
      </c>
      <c r="C201" s="104" t="s">
        <v>197</v>
      </c>
      <c r="D201" s="104" t="s">
        <v>10</v>
      </c>
      <c r="E201" s="98" t="s">
        <v>337</v>
      </c>
      <c r="F201" s="99">
        <f>G201+H201</f>
        <v>0</v>
      </c>
      <c r="G201" s="99"/>
      <c r="H201" s="99"/>
    </row>
    <row r="202" spans="1:8" ht="27">
      <c r="A202" s="97">
        <v>2750</v>
      </c>
      <c r="B202" s="95" t="s">
        <v>321</v>
      </c>
      <c r="C202" s="95" t="s">
        <v>198</v>
      </c>
      <c r="D202" s="95" t="s">
        <v>205</v>
      </c>
      <c r="E202" s="101" t="s">
        <v>338</v>
      </c>
      <c r="F202" s="99">
        <f>G202+H202</f>
        <v>0</v>
      </c>
      <c r="G202" s="99">
        <f>G204</f>
        <v>0</v>
      </c>
      <c r="H202" s="99">
        <f>H204</f>
        <v>0</v>
      </c>
    </row>
    <row r="203" spans="1:8" s="102" customFormat="1">
      <c r="A203" s="97"/>
      <c r="B203" s="95"/>
      <c r="C203" s="95"/>
      <c r="D203" s="95"/>
      <c r="E203" s="98" t="s">
        <v>31</v>
      </c>
      <c r="F203" s="99"/>
      <c r="G203" s="103"/>
      <c r="H203" s="103"/>
    </row>
    <row r="204" spans="1:8" ht="27">
      <c r="A204" s="97">
        <v>2751</v>
      </c>
      <c r="B204" s="104" t="s">
        <v>321</v>
      </c>
      <c r="C204" s="104" t="s">
        <v>198</v>
      </c>
      <c r="D204" s="104" t="s">
        <v>10</v>
      </c>
      <c r="E204" s="98" t="s">
        <v>338</v>
      </c>
      <c r="F204" s="99">
        <f>G204+H204</f>
        <v>0</v>
      </c>
      <c r="G204" s="99"/>
      <c r="H204" s="99"/>
    </row>
    <row r="205" spans="1:8">
      <c r="A205" s="97">
        <v>2760</v>
      </c>
      <c r="B205" s="95" t="s">
        <v>321</v>
      </c>
      <c r="C205" s="95" t="s">
        <v>199</v>
      </c>
      <c r="D205" s="95" t="s">
        <v>205</v>
      </c>
      <c r="E205" s="101" t="s">
        <v>339</v>
      </c>
      <c r="F205" s="99">
        <f>G205+H205</f>
        <v>0</v>
      </c>
      <c r="G205" s="99">
        <f>G207+G208</f>
        <v>0</v>
      </c>
      <c r="H205" s="99">
        <f>H207+H208</f>
        <v>0</v>
      </c>
    </row>
    <row r="206" spans="1:8" s="102" customFormat="1">
      <c r="A206" s="97"/>
      <c r="B206" s="95"/>
      <c r="C206" s="95"/>
      <c r="D206" s="95"/>
      <c r="E206" s="98" t="s">
        <v>31</v>
      </c>
      <c r="F206" s="99"/>
      <c r="G206" s="103"/>
      <c r="H206" s="103"/>
    </row>
    <row r="207" spans="1:8" ht="27">
      <c r="A207" s="97">
        <v>2761</v>
      </c>
      <c r="B207" s="104" t="s">
        <v>321</v>
      </c>
      <c r="C207" s="104" t="s">
        <v>199</v>
      </c>
      <c r="D207" s="104" t="s">
        <v>10</v>
      </c>
      <c r="E207" s="98" t="s">
        <v>340</v>
      </c>
      <c r="F207" s="99">
        <f>G207+H207</f>
        <v>0</v>
      </c>
      <c r="G207" s="99"/>
      <c r="H207" s="99"/>
    </row>
    <row r="208" spans="1:8">
      <c r="A208" s="97">
        <v>2762</v>
      </c>
      <c r="B208" s="104" t="s">
        <v>321</v>
      </c>
      <c r="C208" s="104" t="s">
        <v>199</v>
      </c>
      <c r="D208" s="104" t="s">
        <v>195</v>
      </c>
      <c r="E208" s="98" t="s">
        <v>339</v>
      </c>
      <c r="F208" s="99">
        <f>G208+H208</f>
        <v>0</v>
      </c>
      <c r="G208" s="99"/>
      <c r="H208" s="99"/>
    </row>
    <row r="209" spans="1:8" s="96" customFormat="1" ht="40.5">
      <c r="A209" s="94">
        <v>2800</v>
      </c>
      <c r="B209" s="95" t="s">
        <v>341</v>
      </c>
      <c r="C209" s="95" t="s">
        <v>205</v>
      </c>
      <c r="D209" s="95" t="s">
        <v>205</v>
      </c>
      <c r="E209" s="88" t="s">
        <v>342</v>
      </c>
      <c r="F209" s="89">
        <f>G209+H209</f>
        <v>71387.100000000006</v>
      </c>
      <c r="G209" s="89">
        <f>G211+G214+G223+G228+G233+G236</f>
        <v>71387.100000000006</v>
      </c>
      <c r="H209" s="89">
        <f>H211+H214+H223+H228+H233+H236</f>
        <v>0</v>
      </c>
    </row>
    <row r="210" spans="1:8">
      <c r="A210" s="97"/>
      <c r="B210" s="95"/>
      <c r="C210" s="95"/>
      <c r="D210" s="95"/>
      <c r="E210" s="98" t="s">
        <v>207</v>
      </c>
      <c r="F210" s="99"/>
      <c r="G210" s="99"/>
      <c r="H210" s="99"/>
    </row>
    <row r="211" spans="1:8">
      <c r="A211" s="97">
        <v>2810</v>
      </c>
      <c r="B211" s="104" t="s">
        <v>341</v>
      </c>
      <c r="C211" s="104" t="s">
        <v>10</v>
      </c>
      <c r="D211" s="104" t="s">
        <v>205</v>
      </c>
      <c r="E211" s="101" t="s">
        <v>343</v>
      </c>
      <c r="F211" s="99">
        <f>G211+H211</f>
        <v>5400</v>
      </c>
      <c r="G211" s="99">
        <f>G213</f>
        <v>5400</v>
      </c>
      <c r="H211" s="99">
        <f>H213</f>
        <v>0</v>
      </c>
    </row>
    <row r="212" spans="1:8" s="102" customFormat="1">
      <c r="A212" s="97"/>
      <c r="B212" s="95"/>
      <c r="C212" s="95"/>
      <c r="D212" s="95"/>
      <c r="E212" s="98" t="s">
        <v>31</v>
      </c>
      <c r="F212" s="99"/>
      <c r="G212" s="103"/>
      <c r="H212" s="103"/>
    </row>
    <row r="213" spans="1:8">
      <c r="A213" s="97">
        <v>2811</v>
      </c>
      <c r="B213" s="104" t="s">
        <v>341</v>
      </c>
      <c r="C213" s="104" t="s">
        <v>10</v>
      </c>
      <c r="D213" s="104" t="s">
        <v>10</v>
      </c>
      <c r="E213" s="98" t="s">
        <v>343</v>
      </c>
      <c r="F213" s="99">
        <f>G213+H213</f>
        <v>5400</v>
      </c>
      <c r="G213" s="99">
        <f>[1]hat6!I590</f>
        <v>5400</v>
      </c>
      <c r="H213" s="99"/>
    </row>
    <row r="214" spans="1:8">
      <c r="A214" s="97">
        <v>2820</v>
      </c>
      <c r="B214" s="95" t="s">
        <v>341</v>
      </c>
      <c r="C214" s="95" t="s">
        <v>195</v>
      </c>
      <c r="D214" s="95" t="s">
        <v>205</v>
      </c>
      <c r="E214" s="101" t="s">
        <v>344</v>
      </c>
      <c r="F214" s="99">
        <f>G214+H214</f>
        <v>65987.100000000006</v>
      </c>
      <c r="G214" s="99">
        <f>G216+G217+G218+G219+G220+G221+G222</f>
        <v>65987.100000000006</v>
      </c>
      <c r="H214" s="99">
        <f>H216+H217+H218+H219+H220+H221+H222</f>
        <v>0</v>
      </c>
    </row>
    <row r="215" spans="1:8" s="102" customFormat="1">
      <c r="A215" s="97"/>
      <c r="B215" s="95"/>
      <c r="C215" s="95"/>
      <c r="D215" s="95"/>
      <c r="E215" s="98" t="s">
        <v>31</v>
      </c>
      <c r="F215" s="99"/>
      <c r="G215" s="103"/>
      <c r="H215" s="103"/>
    </row>
    <row r="216" spans="1:8">
      <c r="A216" s="97">
        <v>2821</v>
      </c>
      <c r="B216" s="104" t="s">
        <v>341</v>
      </c>
      <c r="C216" s="104" t="s">
        <v>195</v>
      </c>
      <c r="D216" s="104" t="s">
        <v>10</v>
      </c>
      <c r="E216" s="98" t="s">
        <v>345</v>
      </c>
      <c r="F216" s="99">
        <f t="shared" ref="F216:F223" si="3">G216+H216</f>
        <v>21204</v>
      </c>
      <c r="G216" s="99">
        <f>[1]hat6!I599</f>
        <v>21204</v>
      </c>
      <c r="H216" s="99"/>
    </row>
    <row r="217" spans="1:8">
      <c r="A217" s="97">
        <v>2822</v>
      </c>
      <c r="B217" s="104" t="s">
        <v>341</v>
      </c>
      <c r="C217" s="104" t="s">
        <v>195</v>
      </c>
      <c r="D217" s="104" t="s">
        <v>195</v>
      </c>
      <c r="E217" s="98" t="s">
        <v>346</v>
      </c>
      <c r="F217" s="99">
        <f t="shared" si="3"/>
        <v>0</v>
      </c>
      <c r="G217" s="99"/>
      <c r="H217" s="99"/>
    </row>
    <row r="218" spans="1:8">
      <c r="A218" s="97">
        <v>2823</v>
      </c>
      <c r="B218" s="104" t="s">
        <v>341</v>
      </c>
      <c r="C218" s="104" t="s">
        <v>195</v>
      </c>
      <c r="D218" s="104" t="s">
        <v>196</v>
      </c>
      <c r="E218" s="98" t="s">
        <v>347</v>
      </c>
      <c r="F218" s="99">
        <f t="shared" si="3"/>
        <v>34783.1</v>
      </c>
      <c r="G218" s="99">
        <f>[1]hat6!I612</f>
        <v>34783.1</v>
      </c>
      <c r="H218" s="99"/>
    </row>
    <row r="219" spans="1:8">
      <c r="A219" s="97">
        <v>2824</v>
      </c>
      <c r="B219" s="104" t="s">
        <v>341</v>
      </c>
      <c r="C219" s="104" t="s">
        <v>195</v>
      </c>
      <c r="D219" s="104" t="s">
        <v>197</v>
      </c>
      <c r="E219" s="98" t="s">
        <v>348</v>
      </c>
      <c r="F219" s="99">
        <f t="shared" si="3"/>
        <v>10000</v>
      </c>
      <c r="G219" s="99">
        <f>[1]hat6!I623</f>
        <v>10000</v>
      </c>
      <c r="H219" s="99"/>
    </row>
    <row r="220" spans="1:8">
      <c r="A220" s="97">
        <v>2825</v>
      </c>
      <c r="B220" s="104" t="s">
        <v>341</v>
      </c>
      <c r="C220" s="104" t="s">
        <v>195</v>
      </c>
      <c r="D220" s="104" t="s">
        <v>198</v>
      </c>
      <c r="E220" s="98" t="s">
        <v>349</v>
      </c>
      <c r="F220" s="99">
        <f t="shared" si="3"/>
        <v>0</v>
      </c>
      <c r="G220" s="99"/>
      <c r="H220" s="99"/>
    </row>
    <row r="221" spans="1:8">
      <c r="A221" s="97">
        <v>2826</v>
      </c>
      <c r="B221" s="104" t="s">
        <v>341</v>
      </c>
      <c r="C221" s="104" t="s">
        <v>195</v>
      </c>
      <c r="D221" s="104" t="s">
        <v>199</v>
      </c>
      <c r="E221" s="98" t="s">
        <v>350</v>
      </c>
      <c r="F221" s="99">
        <f t="shared" si="3"/>
        <v>0</v>
      </c>
      <c r="G221" s="99"/>
      <c r="H221" s="99"/>
    </row>
    <row r="222" spans="1:8" ht="27">
      <c r="A222" s="97">
        <v>2827</v>
      </c>
      <c r="B222" s="104" t="s">
        <v>341</v>
      </c>
      <c r="C222" s="104" t="s">
        <v>195</v>
      </c>
      <c r="D222" s="104" t="s">
        <v>200</v>
      </c>
      <c r="E222" s="98" t="s">
        <v>351</v>
      </c>
      <c r="F222" s="99">
        <f t="shared" si="3"/>
        <v>0</v>
      </c>
      <c r="G222" s="99"/>
      <c r="H222" s="99"/>
    </row>
    <row r="223" spans="1:8" ht="40.5">
      <c r="A223" s="97">
        <v>2830</v>
      </c>
      <c r="B223" s="95" t="s">
        <v>341</v>
      </c>
      <c r="C223" s="95" t="s">
        <v>196</v>
      </c>
      <c r="D223" s="95" t="s">
        <v>205</v>
      </c>
      <c r="E223" s="101" t="s">
        <v>352</v>
      </c>
      <c r="F223" s="99">
        <f t="shared" si="3"/>
        <v>0</v>
      </c>
      <c r="G223" s="99">
        <f>G225+G226+G227</f>
        <v>0</v>
      </c>
      <c r="H223" s="99">
        <f>H225+H226+H227</f>
        <v>0</v>
      </c>
    </row>
    <row r="224" spans="1:8" s="102" customFormat="1">
      <c r="A224" s="97"/>
      <c r="B224" s="95"/>
      <c r="C224" s="95"/>
      <c r="D224" s="95"/>
      <c r="E224" s="98" t="s">
        <v>31</v>
      </c>
      <c r="F224" s="99"/>
      <c r="G224" s="103"/>
      <c r="H224" s="103"/>
    </row>
    <row r="225" spans="1:8">
      <c r="A225" s="97">
        <v>2831</v>
      </c>
      <c r="B225" s="104" t="s">
        <v>341</v>
      </c>
      <c r="C225" s="104" t="s">
        <v>196</v>
      </c>
      <c r="D225" s="104" t="s">
        <v>10</v>
      </c>
      <c r="E225" s="98" t="s">
        <v>353</v>
      </c>
      <c r="F225" s="99">
        <f>G225+H225</f>
        <v>0</v>
      </c>
      <c r="G225" s="99"/>
      <c r="H225" s="99"/>
    </row>
    <row r="226" spans="1:8">
      <c r="A226" s="97">
        <v>2832</v>
      </c>
      <c r="B226" s="104" t="s">
        <v>341</v>
      </c>
      <c r="C226" s="104" t="s">
        <v>196</v>
      </c>
      <c r="D226" s="104" t="s">
        <v>195</v>
      </c>
      <c r="E226" s="98" t="s">
        <v>354</v>
      </c>
      <c r="F226" s="99">
        <f>G226+H226</f>
        <v>0</v>
      </c>
      <c r="G226" s="99"/>
      <c r="H226" s="99"/>
    </row>
    <row r="227" spans="1:8">
      <c r="A227" s="97">
        <v>2833</v>
      </c>
      <c r="B227" s="104" t="s">
        <v>341</v>
      </c>
      <c r="C227" s="104" t="s">
        <v>196</v>
      </c>
      <c r="D227" s="104" t="s">
        <v>196</v>
      </c>
      <c r="E227" s="98" t="s">
        <v>355</v>
      </c>
      <c r="F227" s="99">
        <f>G227+H227</f>
        <v>0</v>
      </c>
      <c r="G227" s="99"/>
      <c r="H227" s="99"/>
    </row>
    <row r="228" spans="1:8">
      <c r="A228" s="97">
        <v>2840</v>
      </c>
      <c r="B228" s="95" t="s">
        <v>341</v>
      </c>
      <c r="C228" s="95" t="s">
        <v>197</v>
      </c>
      <c r="D228" s="95" t="s">
        <v>205</v>
      </c>
      <c r="E228" s="101" t="s">
        <v>356</v>
      </c>
      <c r="F228" s="99">
        <f>G228+H228</f>
        <v>0</v>
      </c>
      <c r="G228" s="99">
        <f>G230+G231+G232</f>
        <v>0</v>
      </c>
      <c r="H228" s="99">
        <f>H230+H231+H232</f>
        <v>0</v>
      </c>
    </row>
    <row r="229" spans="1:8" s="102" customFormat="1">
      <c r="A229" s="97"/>
      <c r="B229" s="95"/>
      <c r="C229" s="95"/>
      <c r="D229" s="95"/>
      <c r="E229" s="98" t="s">
        <v>31</v>
      </c>
      <c r="F229" s="99"/>
      <c r="G229" s="103"/>
      <c r="H229" s="103"/>
    </row>
    <row r="230" spans="1:8">
      <c r="A230" s="97">
        <v>2841</v>
      </c>
      <c r="B230" s="104" t="s">
        <v>341</v>
      </c>
      <c r="C230" s="104" t="s">
        <v>197</v>
      </c>
      <c r="D230" s="104" t="s">
        <v>10</v>
      </c>
      <c r="E230" s="98" t="s">
        <v>357</v>
      </c>
      <c r="F230" s="99">
        <f>G230+H230</f>
        <v>0</v>
      </c>
      <c r="G230" s="99"/>
      <c r="H230" s="99"/>
    </row>
    <row r="231" spans="1:8" ht="27">
      <c r="A231" s="97">
        <v>2842</v>
      </c>
      <c r="B231" s="104" t="s">
        <v>341</v>
      </c>
      <c r="C231" s="104" t="s">
        <v>197</v>
      </c>
      <c r="D231" s="104" t="s">
        <v>195</v>
      </c>
      <c r="E231" s="98" t="s">
        <v>358</v>
      </c>
      <c r="F231" s="99">
        <f>G231+H231</f>
        <v>0</v>
      </c>
      <c r="G231" s="99"/>
      <c r="H231" s="99"/>
    </row>
    <row r="232" spans="1:8">
      <c r="A232" s="97">
        <v>2843</v>
      </c>
      <c r="B232" s="104" t="s">
        <v>341</v>
      </c>
      <c r="C232" s="104" t="s">
        <v>197</v>
      </c>
      <c r="D232" s="104" t="s">
        <v>196</v>
      </c>
      <c r="E232" s="98" t="s">
        <v>356</v>
      </c>
      <c r="F232" s="99">
        <f>G232+H232</f>
        <v>0</v>
      </c>
      <c r="G232" s="99"/>
      <c r="H232" s="99"/>
    </row>
    <row r="233" spans="1:8" ht="27">
      <c r="A233" s="97">
        <v>2850</v>
      </c>
      <c r="B233" s="95" t="s">
        <v>341</v>
      </c>
      <c r="C233" s="95" t="s">
        <v>198</v>
      </c>
      <c r="D233" s="95" t="s">
        <v>205</v>
      </c>
      <c r="E233" s="109" t="s">
        <v>359</v>
      </c>
      <c r="F233" s="99">
        <f>G233+H233</f>
        <v>0</v>
      </c>
      <c r="G233" s="99">
        <f>G235</f>
        <v>0</v>
      </c>
      <c r="H233" s="99">
        <f>H235</f>
        <v>0</v>
      </c>
    </row>
    <row r="234" spans="1:8" s="102" customFormat="1">
      <c r="A234" s="97"/>
      <c r="B234" s="95"/>
      <c r="C234" s="95"/>
      <c r="D234" s="95"/>
      <c r="E234" s="98" t="s">
        <v>31</v>
      </c>
      <c r="F234" s="99"/>
      <c r="G234" s="103"/>
      <c r="H234" s="103"/>
    </row>
    <row r="235" spans="1:8" ht="27">
      <c r="A235" s="97">
        <v>2851</v>
      </c>
      <c r="B235" s="95" t="s">
        <v>341</v>
      </c>
      <c r="C235" s="95" t="s">
        <v>198</v>
      </c>
      <c r="D235" s="95" t="s">
        <v>10</v>
      </c>
      <c r="E235" s="110" t="s">
        <v>359</v>
      </c>
      <c r="F235" s="99">
        <f>G235+H235</f>
        <v>0</v>
      </c>
      <c r="G235" s="99"/>
      <c r="H235" s="99"/>
    </row>
    <row r="236" spans="1:8" ht="27">
      <c r="A236" s="97">
        <v>2860</v>
      </c>
      <c r="B236" s="95" t="s">
        <v>341</v>
      </c>
      <c r="C236" s="95" t="s">
        <v>199</v>
      </c>
      <c r="D236" s="95" t="s">
        <v>205</v>
      </c>
      <c r="E236" s="109" t="s">
        <v>360</v>
      </c>
      <c r="F236" s="99">
        <f>G236+H236</f>
        <v>0</v>
      </c>
      <c r="G236" s="99">
        <f>G238</f>
        <v>0</v>
      </c>
      <c r="H236" s="99">
        <f>H238</f>
        <v>0</v>
      </c>
    </row>
    <row r="237" spans="1:8" s="102" customFormat="1">
      <c r="A237" s="97"/>
      <c r="B237" s="95"/>
      <c r="C237" s="95"/>
      <c r="D237" s="95"/>
      <c r="E237" s="98" t="s">
        <v>31</v>
      </c>
      <c r="F237" s="99"/>
      <c r="G237" s="103"/>
      <c r="H237" s="103"/>
    </row>
    <row r="238" spans="1:8" ht="27">
      <c r="A238" s="97">
        <v>2861</v>
      </c>
      <c r="B238" s="104" t="s">
        <v>341</v>
      </c>
      <c r="C238" s="104" t="s">
        <v>199</v>
      </c>
      <c r="D238" s="104" t="s">
        <v>10</v>
      </c>
      <c r="E238" s="110" t="s">
        <v>360</v>
      </c>
      <c r="F238" s="99">
        <f>G238+H238</f>
        <v>0</v>
      </c>
      <c r="G238" s="99"/>
      <c r="H238" s="99"/>
    </row>
    <row r="239" spans="1:8" s="96" customFormat="1" ht="40.5">
      <c r="A239" s="94">
        <v>2900</v>
      </c>
      <c r="B239" s="95" t="s">
        <v>361</v>
      </c>
      <c r="C239" s="95" t="s">
        <v>205</v>
      </c>
      <c r="D239" s="95" t="s">
        <v>205</v>
      </c>
      <c r="E239" s="88" t="s">
        <v>362</v>
      </c>
      <c r="F239" s="89">
        <f>G239+H239</f>
        <v>416872.7</v>
      </c>
      <c r="G239" s="89">
        <f>G241+G245+G249+G253+G257+G261+G264+G267</f>
        <v>376072.7</v>
      </c>
      <c r="H239" s="89">
        <f>H241+H245+H249+H253+H257+H261+H264+H267</f>
        <v>40800</v>
      </c>
    </row>
    <row r="240" spans="1:8">
      <c r="A240" s="97"/>
      <c r="B240" s="95"/>
      <c r="C240" s="95"/>
      <c r="D240" s="95"/>
      <c r="E240" s="98" t="s">
        <v>207</v>
      </c>
      <c r="F240" s="99"/>
      <c r="G240" s="99"/>
      <c r="H240" s="99"/>
    </row>
    <row r="241" spans="1:8" ht="27">
      <c r="A241" s="97">
        <v>2910</v>
      </c>
      <c r="B241" s="95" t="s">
        <v>361</v>
      </c>
      <c r="C241" s="95" t="s">
        <v>10</v>
      </c>
      <c r="D241" s="95" t="s">
        <v>205</v>
      </c>
      <c r="E241" s="101" t="s">
        <v>363</v>
      </c>
      <c r="F241" s="99">
        <f>G241+H241</f>
        <v>355828</v>
      </c>
      <c r="G241" s="99">
        <f>G243+G244</f>
        <v>315028</v>
      </c>
      <c r="H241" s="99">
        <f>[1]hat6!H698</f>
        <v>40800</v>
      </c>
    </row>
    <row r="242" spans="1:8" s="102" customFormat="1">
      <c r="A242" s="97"/>
      <c r="B242" s="95"/>
      <c r="C242" s="95"/>
      <c r="D242" s="95"/>
      <c r="E242" s="98" t="s">
        <v>31</v>
      </c>
      <c r="F242" s="99"/>
      <c r="G242" s="103"/>
      <c r="H242" s="103"/>
    </row>
    <row r="243" spans="1:8">
      <c r="A243" s="97">
        <v>2911</v>
      </c>
      <c r="B243" s="104" t="s">
        <v>361</v>
      </c>
      <c r="C243" s="104" t="s">
        <v>10</v>
      </c>
      <c r="D243" s="104" t="s">
        <v>10</v>
      </c>
      <c r="E243" s="98" t="s">
        <v>364</v>
      </c>
      <c r="F243" s="99">
        <f>G243+H243</f>
        <v>315028</v>
      </c>
      <c r="G243" s="99">
        <f>[1]hat6!I704</f>
        <v>315028</v>
      </c>
      <c r="H243" s="99"/>
    </row>
    <row r="244" spans="1:8">
      <c r="A244" s="97">
        <v>2912</v>
      </c>
      <c r="B244" s="104" t="s">
        <v>361</v>
      </c>
      <c r="C244" s="104" t="s">
        <v>10</v>
      </c>
      <c r="D244" s="104" t="s">
        <v>195</v>
      </c>
      <c r="E244" s="98" t="s">
        <v>365</v>
      </c>
      <c r="F244" s="99">
        <f>G244+H244</f>
        <v>0</v>
      </c>
      <c r="G244" s="99"/>
      <c r="H244" s="99"/>
    </row>
    <row r="245" spans="1:8">
      <c r="A245" s="97">
        <v>2920</v>
      </c>
      <c r="B245" s="95" t="s">
        <v>361</v>
      </c>
      <c r="C245" s="95" t="s">
        <v>195</v>
      </c>
      <c r="D245" s="95" t="s">
        <v>205</v>
      </c>
      <c r="E245" s="101" t="s">
        <v>366</v>
      </c>
      <c r="F245" s="99">
        <f>G245+H245</f>
        <v>0</v>
      </c>
      <c r="G245" s="99">
        <f>G247+G248</f>
        <v>0</v>
      </c>
      <c r="H245" s="99">
        <f>H247+H248</f>
        <v>0</v>
      </c>
    </row>
    <row r="246" spans="1:8" s="102" customFormat="1">
      <c r="A246" s="97"/>
      <c r="B246" s="95"/>
      <c r="C246" s="95"/>
      <c r="D246" s="95"/>
      <c r="E246" s="98" t="s">
        <v>31</v>
      </c>
      <c r="F246" s="99"/>
      <c r="G246" s="103"/>
      <c r="H246" s="103"/>
    </row>
    <row r="247" spans="1:8">
      <c r="A247" s="97">
        <v>2921</v>
      </c>
      <c r="B247" s="104" t="s">
        <v>361</v>
      </c>
      <c r="C247" s="104" t="s">
        <v>195</v>
      </c>
      <c r="D247" s="104" t="s">
        <v>10</v>
      </c>
      <c r="E247" s="98" t="s">
        <v>367</v>
      </c>
      <c r="F247" s="99">
        <f>G247+H247</f>
        <v>0</v>
      </c>
      <c r="G247" s="99"/>
      <c r="H247" s="99"/>
    </row>
    <row r="248" spans="1:8">
      <c r="A248" s="97">
        <v>2922</v>
      </c>
      <c r="B248" s="104" t="s">
        <v>361</v>
      </c>
      <c r="C248" s="104" t="s">
        <v>195</v>
      </c>
      <c r="D248" s="104" t="s">
        <v>195</v>
      </c>
      <c r="E248" s="98" t="s">
        <v>368</v>
      </c>
      <c r="F248" s="99">
        <f>G248+H248</f>
        <v>0</v>
      </c>
      <c r="G248" s="99"/>
      <c r="H248" s="99"/>
    </row>
    <row r="249" spans="1:8" ht="40.5">
      <c r="A249" s="97">
        <v>2930</v>
      </c>
      <c r="B249" s="95" t="s">
        <v>361</v>
      </c>
      <c r="C249" s="95" t="s">
        <v>196</v>
      </c>
      <c r="D249" s="95" t="s">
        <v>205</v>
      </c>
      <c r="E249" s="101" t="s">
        <v>369</v>
      </c>
      <c r="F249" s="99">
        <f>G249+H249</f>
        <v>0</v>
      </c>
      <c r="G249" s="99">
        <f>G251+G252</f>
        <v>0</v>
      </c>
      <c r="H249" s="99">
        <f>H251+H252</f>
        <v>0</v>
      </c>
    </row>
    <row r="250" spans="1:8" s="102" customFormat="1">
      <c r="A250" s="97"/>
      <c r="B250" s="95"/>
      <c r="C250" s="95"/>
      <c r="D250" s="95"/>
      <c r="E250" s="98" t="s">
        <v>31</v>
      </c>
      <c r="F250" s="99"/>
      <c r="G250" s="103"/>
      <c r="H250" s="103"/>
    </row>
    <row r="251" spans="1:8" ht="27">
      <c r="A251" s="97">
        <v>2931</v>
      </c>
      <c r="B251" s="104" t="s">
        <v>361</v>
      </c>
      <c r="C251" s="104" t="s">
        <v>196</v>
      </c>
      <c r="D251" s="104" t="s">
        <v>10</v>
      </c>
      <c r="E251" s="98" t="s">
        <v>370</v>
      </c>
      <c r="F251" s="99">
        <f>G251+H251</f>
        <v>0</v>
      </c>
      <c r="G251" s="99"/>
      <c r="H251" s="99"/>
    </row>
    <row r="252" spans="1:8">
      <c r="A252" s="97">
        <v>2932</v>
      </c>
      <c r="B252" s="104" t="s">
        <v>361</v>
      </c>
      <c r="C252" s="104" t="s">
        <v>196</v>
      </c>
      <c r="D252" s="104" t="s">
        <v>195</v>
      </c>
      <c r="E252" s="98" t="s">
        <v>371</v>
      </c>
      <c r="F252" s="99">
        <f>G252+H252</f>
        <v>0</v>
      </c>
      <c r="G252" s="99"/>
      <c r="H252" s="99"/>
    </row>
    <row r="253" spans="1:8">
      <c r="A253" s="97">
        <v>2940</v>
      </c>
      <c r="B253" s="95" t="s">
        <v>361</v>
      </c>
      <c r="C253" s="95" t="s">
        <v>197</v>
      </c>
      <c r="D253" s="95" t="s">
        <v>205</v>
      </c>
      <c r="E253" s="101" t="s">
        <v>372</v>
      </c>
      <c r="F253" s="99">
        <f>G253+H253</f>
        <v>0</v>
      </c>
      <c r="G253" s="99">
        <f>G255+G256</f>
        <v>0</v>
      </c>
      <c r="H253" s="99">
        <f>H255+H256</f>
        <v>0</v>
      </c>
    </row>
    <row r="254" spans="1:8" s="102" customFormat="1">
      <c r="A254" s="97"/>
      <c r="B254" s="95"/>
      <c r="C254" s="95"/>
      <c r="D254" s="95"/>
      <c r="E254" s="98" t="s">
        <v>31</v>
      </c>
      <c r="F254" s="99"/>
      <c r="G254" s="103"/>
      <c r="H254" s="103"/>
    </row>
    <row r="255" spans="1:8">
      <c r="A255" s="97">
        <v>2941</v>
      </c>
      <c r="B255" s="104" t="s">
        <v>361</v>
      </c>
      <c r="C255" s="104" t="s">
        <v>197</v>
      </c>
      <c r="D255" s="104" t="s">
        <v>10</v>
      </c>
      <c r="E255" s="98" t="s">
        <v>373</v>
      </c>
      <c r="F255" s="99">
        <f>G255+H255</f>
        <v>0</v>
      </c>
      <c r="G255" s="99"/>
      <c r="H255" s="99"/>
    </row>
    <row r="256" spans="1:8">
      <c r="A256" s="97">
        <v>2942</v>
      </c>
      <c r="B256" s="104" t="s">
        <v>361</v>
      </c>
      <c r="C256" s="104" t="s">
        <v>197</v>
      </c>
      <c r="D256" s="104" t="s">
        <v>195</v>
      </c>
      <c r="E256" s="98" t="s">
        <v>374</v>
      </c>
      <c r="F256" s="99">
        <f>G256+H256</f>
        <v>0</v>
      </c>
      <c r="G256" s="99"/>
      <c r="H256" s="99"/>
    </row>
    <row r="257" spans="1:8">
      <c r="A257" s="97">
        <v>2950</v>
      </c>
      <c r="B257" s="95" t="s">
        <v>361</v>
      </c>
      <c r="C257" s="95" t="s">
        <v>198</v>
      </c>
      <c r="D257" s="95" t="s">
        <v>205</v>
      </c>
      <c r="E257" s="101" t="s">
        <v>375</v>
      </c>
      <c r="F257" s="99">
        <f>G257+H257</f>
        <v>61044.700000000004</v>
      </c>
      <c r="G257" s="99">
        <f>G259+G260</f>
        <v>61044.700000000004</v>
      </c>
      <c r="H257" s="99">
        <f>H259+H260</f>
        <v>0</v>
      </c>
    </row>
    <row r="258" spans="1:8" s="102" customFormat="1">
      <c r="A258" s="97"/>
      <c r="B258" s="95"/>
      <c r="C258" s="95"/>
      <c r="D258" s="95"/>
      <c r="E258" s="98" t="s">
        <v>31</v>
      </c>
      <c r="F258" s="99"/>
      <c r="G258" s="103"/>
      <c r="H258" s="103"/>
    </row>
    <row r="259" spans="1:8">
      <c r="A259" s="97">
        <v>2951</v>
      </c>
      <c r="B259" s="104" t="s">
        <v>361</v>
      </c>
      <c r="C259" s="104" t="s">
        <v>198</v>
      </c>
      <c r="D259" s="104" t="s">
        <v>10</v>
      </c>
      <c r="E259" s="98" t="s">
        <v>376</v>
      </c>
      <c r="F259" s="99">
        <f>G259+H259</f>
        <v>61044.700000000004</v>
      </c>
      <c r="G259" s="99">
        <f>[1]hat6!I758+[1]hat6!I770+3268.3</f>
        <v>61044.700000000004</v>
      </c>
      <c r="H259" s="99"/>
    </row>
    <row r="260" spans="1:8">
      <c r="A260" s="97">
        <v>2952</v>
      </c>
      <c r="B260" s="104" t="s">
        <v>361</v>
      </c>
      <c r="C260" s="104" t="s">
        <v>198</v>
      </c>
      <c r="D260" s="104" t="s">
        <v>195</v>
      </c>
      <c r="E260" s="98" t="s">
        <v>377</v>
      </c>
      <c r="F260" s="99">
        <f>G260+H260</f>
        <v>0</v>
      </c>
      <c r="G260" s="99"/>
      <c r="H260" s="99"/>
    </row>
    <row r="261" spans="1:8" ht="27">
      <c r="A261" s="97">
        <v>2960</v>
      </c>
      <c r="B261" s="95" t="s">
        <v>361</v>
      </c>
      <c r="C261" s="95" t="s">
        <v>199</v>
      </c>
      <c r="D261" s="95" t="s">
        <v>205</v>
      </c>
      <c r="E261" s="101" t="s">
        <v>378</v>
      </c>
      <c r="F261" s="99">
        <f>G261+H261</f>
        <v>0</v>
      </c>
      <c r="G261" s="99">
        <f>G263</f>
        <v>0</v>
      </c>
      <c r="H261" s="99">
        <f>H263</f>
        <v>0</v>
      </c>
    </row>
    <row r="262" spans="1:8" s="102" customFormat="1">
      <c r="A262" s="97"/>
      <c r="B262" s="95"/>
      <c r="C262" s="95"/>
      <c r="D262" s="95"/>
      <c r="E262" s="98" t="s">
        <v>31</v>
      </c>
      <c r="F262" s="99"/>
      <c r="G262" s="103"/>
      <c r="H262" s="103"/>
    </row>
    <row r="263" spans="1:8">
      <c r="A263" s="97">
        <v>2961</v>
      </c>
      <c r="B263" s="104" t="s">
        <v>361</v>
      </c>
      <c r="C263" s="104" t="s">
        <v>199</v>
      </c>
      <c r="D263" s="104" t="s">
        <v>10</v>
      </c>
      <c r="E263" s="98" t="s">
        <v>378</v>
      </c>
      <c r="F263" s="99">
        <f>G263+H263</f>
        <v>0</v>
      </c>
      <c r="G263" s="99"/>
      <c r="H263" s="99"/>
    </row>
    <row r="264" spans="1:8" ht="27" customHeight="1">
      <c r="A264" s="97">
        <v>2970</v>
      </c>
      <c r="B264" s="95" t="s">
        <v>361</v>
      </c>
      <c r="C264" s="95" t="s">
        <v>200</v>
      </c>
      <c r="D264" s="95" t="s">
        <v>205</v>
      </c>
      <c r="E264" s="101" t="s">
        <v>379</v>
      </c>
      <c r="F264" s="99">
        <f>G264+H264</f>
        <v>0</v>
      </c>
      <c r="G264" s="99">
        <f>G266</f>
        <v>0</v>
      </c>
      <c r="H264" s="99">
        <f>H266</f>
        <v>0</v>
      </c>
    </row>
    <row r="265" spans="1:8" s="102" customFormat="1">
      <c r="A265" s="97"/>
      <c r="B265" s="95"/>
      <c r="C265" s="95"/>
      <c r="D265" s="95"/>
      <c r="E265" s="98" t="s">
        <v>31</v>
      </c>
      <c r="F265" s="99"/>
      <c r="G265" s="103"/>
      <c r="H265" s="103"/>
    </row>
    <row r="266" spans="1:8" ht="16.5" customHeight="1">
      <c r="A266" s="97">
        <v>2971</v>
      </c>
      <c r="B266" s="104" t="s">
        <v>361</v>
      </c>
      <c r="C266" s="104" t="s">
        <v>200</v>
      </c>
      <c r="D266" s="104" t="s">
        <v>10</v>
      </c>
      <c r="E266" s="98" t="s">
        <v>379</v>
      </c>
      <c r="F266" s="99">
        <f>G266+H266</f>
        <v>0</v>
      </c>
      <c r="G266" s="99"/>
      <c r="H266" s="99"/>
    </row>
    <row r="267" spans="1:8">
      <c r="A267" s="97">
        <v>2980</v>
      </c>
      <c r="B267" s="95" t="s">
        <v>361</v>
      </c>
      <c r="C267" s="95" t="s">
        <v>201</v>
      </c>
      <c r="D267" s="95" t="s">
        <v>205</v>
      </c>
      <c r="E267" s="101" t="s">
        <v>380</v>
      </c>
      <c r="F267" s="99">
        <f>G267+H267</f>
        <v>0</v>
      </c>
      <c r="G267" s="99">
        <f>G269</f>
        <v>0</v>
      </c>
      <c r="H267" s="99">
        <f>H269</f>
        <v>0</v>
      </c>
    </row>
    <row r="268" spans="1:8" s="102" customFormat="1">
      <c r="A268" s="97"/>
      <c r="B268" s="95"/>
      <c r="C268" s="95"/>
      <c r="D268" s="95"/>
      <c r="E268" s="98" t="s">
        <v>31</v>
      </c>
      <c r="F268" s="99"/>
      <c r="G268" s="103"/>
      <c r="H268" s="103"/>
    </row>
    <row r="269" spans="1:8">
      <c r="A269" s="97">
        <v>2981</v>
      </c>
      <c r="B269" s="104" t="s">
        <v>361</v>
      </c>
      <c r="C269" s="104" t="s">
        <v>201</v>
      </c>
      <c r="D269" s="104" t="s">
        <v>10</v>
      </c>
      <c r="E269" s="98" t="s">
        <v>380</v>
      </c>
      <c r="F269" s="99">
        <f>G269+H269</f>
        <v>0</v>
      </c>
      <c r="G269" s="99"/>
      <c r="H269" s="99"/>
    </row>
    <row r="270" spans="1:8" s="96" customFormat="1" ht="40.5">
      <c r="A270" s="94">
        <v>3000</v>
      </c>
      <c r="B270" s="95" t="s">
        <v>381</v>
      </c>
      <c r="C270" s="95" t="s">
        <v>205</v>
      </c>
      <c r="D270" s="95" t="s">
        <v>205</v>
      </c>
      <c r="E270" s="88" t="s">
        <v>382</v>
      </c>
      <c r="F270" s="89">
        <f>G270+H270</f>
        <v>6300</v>
      </c>
      <c r="G270" s="89">
        <f>G272+G276+G279+G282+G285+G288+G291+G294+G298</f>
        <v>6300</v>
      </c>
      <c r="H270" s="89">
        <f>H272+H276+H279+H282+H285+H288+H291+H294+H298</f>
        <v>0</v>
      </c>
    </row>
    <row r="271" spans="1:8">
      <c r="A271" s="97"/>
      <c r="B271" s="95"/>
      <c r="C271" s="95"/>
      <c r="D271" s="95"/>
      <c r="E271" s="98" t="s">
        <v>207</v>
      </c>
      <c r="F271" s="99"/>
      <c r="G271" s="99"/>
      <c r="H271" s="99"/>
    </row>
    <row r="272" spans="1:8">
      <c r="A272" s="97">
        <v>3010</v>
      </c>
      <c r="B272" s="95" t="s">
        <v>381</v>
      </c>
      <c r="C272" s="95" t="s">
        <v>10</v>
      </c>
      <c r="D272" s="95" t="s">
        <v>205</v>
      </c>
      <c r="E272" s="101" t="s">
        <v>383</v>
      </c>
      <c r="F272" s="99">
        <f>G272+H272</f>
        <v>0</v>
      </c>
      <c r="G272" s="99">
        <f>G274+G275</f>
        <v>0</v>
      </c>
      <c r="H272" s="99">
        <f>H274+H275</f>
        <v>0</v>
      </c>
    </row>
    <row r="273" spans="1:8" s="102" customFormat="1">
      <c r="A273" s="97"/>
      <c r="B273" s="95"/>
      <c r="C273" s="95"/>
      <c r="D273" s="95"/>
      <c r="E273" s="98" t="s">
        <v>31</v>
      </c>
      <c r="F273" s="99"/>
      <c r="G273" s="103"/>
      <c r="H273" s="103"/>
    </row>
    <row r="274" spans="1:8">
      <c r="A274" s="97">
        <v>3011</v>
      </c>
      <c r="B274" s="104" t="s">
        <v>381</v>
      </c>
      <c r="C274" s="104" t="s">
        <v>10</v>
      </c>
      <c r="D274" s="104" t="s">
        <v>10</v>
      </c>
      <c r="E274" s="98" t="s">
        <v>384</v>
      </c>
      <c r="F274" s="99">
        <f>G274+H274</f>
        <v>0</v>
      </c>
      <c r="G274" s="99"/>
      <c r="H274" s="99"/>
    </row>
    <row r="275" spans="1:8">
      <c r="A275" s="97">
        <v>3012</v>
      </c>
      <c r="B275" s="104" t="s">
        <v>381</v>
      </c>
      <c r="C275" s="104" t="s">
        <v>10</v>
      </c>
      <c r="D275" s="104" t="s">
        <v>195</v>
      </c>
      <c r="E275" s="98" t="s">
        <v>385</v>
      </c>
      <c r="F275" s="99">
        <f>G275+H275</f>
        <v>0</v>
      </c>
      <c r="G275" s="99"/>
      <c r="H275" s="99"/>
    </row>
    <row r="276" spans="1:8">
      <c r="A276" s="97">
        <v>3020</v>
      </c>
      <c r="B276" s="95" t="s">
        <v>381</v>
      </c>
      <c r="C276" s="95" t="s">
        <v>195</v>
      </c>
      <c r="D276" s="95" t="s">
        <v>205</v>
      </c>
      <c r="E276" s="101" t="s">
        <v>386</v>
      </c>
      <c r="F276" s="99">
        <f>G276+H276</f>
        <v>0</v>
      </c>
      <c r="G276" s="99">
        <f>G278</f>
        <v>0</v>
      </c>
      <c r="H276" s="99">
        <f>H278</f>
        <v>0</v>
      </c>
    </row>
    <row r="277" spans="1:8" s="102" customFormat="1">
      <c r="A277" s="97"/>
      <c r="B277" s="95"/>
      <c r="C277" s="95"/>
      <c r="D277" s="95"/>
      <c r="E277" s="98" t="s">
        <v>31</v>
      </c>
      <c r="F277" s="99"/>
      <c r="G277" s="103"/>
      <c r="H277" s="103"/>
    </row>
    <row r="278" spans="1:8">
      <c r="A278" s="97">
        <v>3021</v>
      </c>
      <c r="B278" s="104" t="s">
        <v>381</v>
      </c>
      <c r="C278" s="104" t="s">
        <v>195</v>
      </c>
      <c r="D278" s="104" t="s">
        <v>10</v>
      </c>
      <c r="E278" s="98" t="s">
        <v>386</v>
      </c>
      <c r="F278" s="99">
        <f>G278+H278</f>
        <v>0</v>
      </c>
      <c r="G278" s="99"/>
      <c r="H278" s="99"/>
    </row>
    <row r="279" spans="1:8">
      <c r="A279" s="97">
        <v>3030</v>
      </c>
      <c r="B279" s="95" t="s">
        <v>381</v>
      </c>
      <c r="C279" s="95" t="s">
        <v>196</v>
      </c>
      <c r="D279" s="95" t="s">
        <v>205</v>
      </c>
      <c r="E279" s="101" t="s">
        <v>387</v>
      </c>
      <c r="F279" s="99">
        <f>G279+H279</f>
        <v>0</v>
      </c>
      <c r="G279" s="99">
        <f>G281</f>
        <v>0</v>
      </c>
      <c r="H279" s="99">
        <f>H281</f>
        <v>0</v>
      </c>
    </row>
    <row r="280" spans="1:8" s="102" customFormat="1">
      <c r="A280" s="97"/>
      <c r="B280" s="95"/>
      <c r="C280" s="95"/>
      <c r="D280" s="95"/>
      <c r="E280" s="98" t="s">
        <v>31</v>
      </c>
      <c r="F280" s="99"/>
      <c r="G280" s="103"/>
      <c r="H280" s="103"/>
    </row>
    <row r="281" spans="1:8">
      <c r="A281" s="97">
        <v>3031</v>
      </c>
      <c r="B281" s="104" t="s">
        <v>381</v>
      </c>
      <c r="C281" s="104" t="s">
        <v>196</v>
      </c>
      <c r="D281" s="104" t="s">
        <v>10</v>
      </c>
      <c r="E281" s="98" t="s">
        <v>387</v>
      </c>
      <c r="F281" s="99">
        <f>G281+H281</f>
        <v>0</v>
      </c>
      <c r="G281" s="99"/>
      <c r="H281" s="99"/>
    </row>
    <row r="282" spans="1:8">
      <c r="A282" s="97">
        <v>3040</v>
      </c>
      <c r="B282" s="95" t="s">
        <v>381</v>
      </c>
      <c r="C282" s="95" t="s">
        <v>197</v>
      </c>
      <c r="D282" s="95" t="s">
        <v>205</v>
      </c>
      <c r="E282" s="101" t="s">
        <v>388</v>
      </c>
      <c r="F282" s="99">
        <f>G282+H282</f>
        <v>0</v>
      </c>
      <c r="G282" s="99">
        <f>G284</f>
        <v>0</v>
      </c>
      <c r="H282" s="99">
        <f>H284</f>
        <v>0</v>
      </c>
    </row>
    <row r="283" spans="1:8" s="102" customFormat="1">
      <c r="A283" s="97"/>
      <c r="B283" s="95"/>
      <c r="C283" s="95"/>
      <c r="D283" s="95"/>
      <c r="E283" s="98" t="s">
        <v>31</v>
      </c>
      <c r="F283" s="99"/>
      <c r="G283" s="103"/>
      <c r="H283" s="103"/>
    </row>
    <row r="284" spans="1:8">
      <c r="A284" s="97">
        <v>3041</v>
      </c>
      <c r="B284" s="104" t="s">
        <v>381</v>
      </c>
      <c r="C284" s="104" t="s">
        <v>197</v>
      </c>
      <c r="D284" s="104" t="s">
        <v>10</v>
      </c>
      <c r="E284" s="98" t="s">
        <v>388</v>
      </c>
      <c r="F284" s="99">
        <f>G284+H284</f>
        <v>0</v>
      </c>
      <c r="G284" s="99"/>
      <c r="H284" s="99"/>
    </row>
    <row r="285" spans="1:8">
      <c r="A285" s="97">
        <v>3050</v>
      </c>
      <c r="B285" s="95" t="s">
        <v>381</v>
      </c>
      <c r="C285" s="95" t="s">
        <v>198</v>
      </c>
      <c r="D285" s="95" t="s">
        <v>205</v>
      </c>
      <c r="E285" s="101" t="s">
        <v>389</v>
      </c>
      <c r="F285" s="99">
        <f>G285+H285</f>
        <v>0</v>
      </c>
      <c r="G285" s="99">
        <f>G287</f>
        <v>0</v>
      </c>
      <c r="H285" s="99">
        <f>H287</f>
        <v>0</v>
      </c>
    </row>
    <row r="286" spans="1:8" s="102" customFormat="1">
      <c r="A286" s="97"/>
      <c r="B286" s="95"/>
      <c r="C286" s="95"/>
      <c r="D286" s="95"/>
      <c r="E286" s="98" t="s">
        <v>31</v>
      </c>
      <c r="F286" s="99"/>
      <c r="G286" s="103"/>
      <c r="H286" s="103"/>
    </row>
    <row r="287" spans="1:8">
      <c r="A287" s="97">
        <v>3051</v>
      </c>
      <c r="B287" s="104" t="s">
        <v>381</v>
      </c>
      <c r="C287" s="104" t="s">
        <v>198</v>
      </c>
      <c r="D287" s="104" t="s">
        <v>10</v>
      </c>
      <c r="E287" s="98" t="s">
        <v>389</v>
      </c>
      <c r="F287" s="99">
        <f>G287+H287</f>
        <v>0</v>
      </c>
      <c r="G287" s="99"/>
      <c r="H287" s="99"/>
    </row>
    <row r="288" spans="1:8">
      <c r="A288" s="97">
        <v>3060</v>
      </c>
      <c r="B288" s="95" t="s">
        <v>381</v>
      </c>
      <c r="C288" s="95" t="s">
        <v>199</v>
      </c>
      <c r="D288" s="95" t="s">
        <v>205</v>
      </c>
      <c r="E288" s="101" t="s">
        <v>390</v>
      </c>
      <c r="F288" s="99">
        <f>G288+H288</f>
        <v>0</v>
      </c>
      <c r="G288" s="99">
        <f>G290</f>
        <v>0</v>
      </c>
      <c r="H288" s="99">
        <f>H290</f>
        <v>0</v>
      </c>
    </row>
    <row r="289" spans="1:8" s="102" customFormat="1">
      <c r="A289" s="97"/>
      <c r="B289" s="95"/>
      <c r="C289" s="95"/>
      <c r="D289" s="95"/>
      <c r="E289" s="98" t="s">
        <v>31</v>
      </c>
      <c r="F289" s="99"/>
      <c r="G289" s="103"/>
      <c r="H289" s="103"/>
    </row>
    <row r="290" spans="1:8">
      <c r="A290" s="97">
        <v>3061</v>
      </c>
      <c r="B290" s="104" t="s">
        <v>381</v>
      </c>
      <c r="C290" s="104" t="s">
        <v>199</v>
      </c>
      <c r="D290" s="104" t="s">
        <v>10</v>
      </c>
      <c r="E290" s="98" t="s">
        <v>390</v>
      </c>
      <c r="F290" s="99">
        <f>G290+H290</f>
        <v>0</v>
      </c>
      <c r="G290" s="99"/>
      <c r="H290" s="99"/>
    </row>
    <row r="291" spans="1:8" ht="27">
      <c r="A291" s="97">
        <v>3070</v>
      </c>
      <c r="B291" s="95" t="s">
        <v>381</v>
      </c>
      <c r="C291" s="95" t="s">
        <v>200</v>
      </c>
      <c r="D291" s="95" t="s">
        <v>205</v>
      </c>
      <c r="E291" s="101" t="s">
        <v>391</v>
      </c>
      <c r="F291" s="99">
        <f>G291+H291</f>
        <v>6300</v>
      </c>
      <c r="G291" s="99">
        <f>G293</f>
        <v>6300</v>
      </c>
      <c r="H291" s="99">
        <f>H293</f>
        <v>0</v>
      </c>
    </row>
    <row r="292" spans="1:8" s="102" customFormat="1">
      <c r="A292" s="97"/>
      <c r="B292" s="95"/>
      <c r="C292" s="95"/>
      <c r="D292" s="95"/>
      <c r="E292" s="98" t="s">
        <v>31</v>
      </c>
      <c r="F292" s="99"/>
      <c r="G292" s="103"/>
      <c r="H292" s="103"/>
    </row>
    <row r="293" spans="1:8" ht="27">
      <c r="A293" s="97">
        <v>3071</v>
      </c>
      <c r="B293" s="104" t="s">
        <v>381</v>
      </c>
      <c r="C293" s="104" t="s">
        <v>200</v>
      </c>
      <c r="D293" s="104" t="s">
        <v>10</v>
      </c>
      <c r="E293" s="98" t="s">
        <v>391</v>
      </c>
      <c r="F293" s="99">
        <f>G293+H293</f>
        <v>6300</v>
      </c>
      <c r="G293" s="99">
        <f>[1]hat6!I864</f>
        <v>6300</v>
      </c>
      <c r="H293" s="99"/>
    </row>
    <row r="294" spans="1:8" ht="27">
      <c r="A294" s="97">
        <v>3080</v>
      </c>
      <c r="B294" s="95" t="s">
        <v>381</v>
      </c>
      <c r="C294" s="95" t="s">
        <v>201</v>
      </c>
      <c r="D294" s="95" t="s">
        <v>205</v>
      </c>
      <c r="E294" s="101" t="s">
        <v>392</v>
      </c>
      <c r="F294" s="99">
        <f>G294+H294</f>
        <v>0</v>
      </c>
      <c r="G294" s="99">
        <f>G296</f>
        <v>0</v>
      </c>
      <c r="H294" s="99">
        <f>H296</f>
        <v>0</v>
      </c>
    </row>
    <row r="295" spans="1:8" s="102" customFormat="1">
      <c r="A295" s="97"/>
      <c r="B295" s="95"/>
      <c r="C295" s="95"/>
      <c r="D295" s="95"/>
      <c r="E295" s="98" t="s">
        <v>31</v>
      </c>
      <c r="F295" s="99"/>
      <c r="G295" s="103"/>
      <c r="H295" s="103"/>
    </row>
    <row r="296" spans="1:8" ht="27">
      <c r="A296" s="97">
        <v>3081</v>
      </c>
      <c r="B296" s="104" t="s">
        <v>381</v>
      </c>
      <c r="C296" s="104" t="s">
        <v>201</v>
      </c>
      <c r="D296" s="104" t="s">
        <v>10</v>
      </c>
      <c r="E296" s="98" t="s">
        <v>392</v>
      </c>
      <c r="F296" s="99">
        <f>G296+H296</f>
        <v>0</v>
      </c>
      <c r="G296" s="99"/>
      <c r="H296" s="99"/>
    </row>
    <row r="297" spans="1:8" s="102" customFormat="1">
      <c r="A297" s="97"/>
      <c r="B297" s="95"/>
      <c r="C297" s="95"/>
      <c r="D297" s="95"/>
      <c r="E297" s="98" t="s">
        <v>31</v>
      </c>
      <c r="F297" s="99"/>
      <c r="G297" s="103"/>
      <c r="H297" s="103"/>
    </row>
    <row r="298" spans="1:8" ht="27">
      <c r="A298" s="97">
        <v>3090</v>
      </c>
      <c r="B298" s="95" t="s">
        <v>381</v>
      </c>
      <c r="C298" s="95" t="s">
        <v>299</v>
      </c>
      <c r="D298" s="95" t="s">
        <v>205</v>
      </c>
      <c r="E298" s="101" t="s">
        <v>393</v>
      </c>
      <c r="F298" s="99">
        <f>G298+H298</f>
        <v>0</v>
      </c>
      <c r="G298" s="99">
        <f>G300+G301</f>
        <v>0</v>
      </c>
      <c r="H298" s="99">
        <f>H300+H301</f>
        <v>0</v>
      </c>
    </row>
    <row r="299" spans="1:8" s="102" customFormat="1">
      <c r="A299" s="97"/>
      <c r="B299" s="95"/>
      <c r="C299" s="95"/>
      <c r="D299" s="95"/>
      <c r="E299" s="98" t="s">
        <v>31</v>
      </c>
      <c r="F299" s="99"/>
      <c r="G299" s="103"/>
      <c r="H299" s="103"/>
    </row>
    <row r="300" spans="1:8" ht="27">
      <c r="A300" s="97">
        <v>3091</v>
      </c>
      <c r="B300" s="104" t="s">
        <v>381</v>
      </c>
      <c r="C300" s="104" t="s">
        <v>299</v>
      </c>
      <c r="D300" s="104" t="s">
        <v>10</v>
      </c>
      <c r="E300" s="98" t="s">
        <v>393</v>
      </c>
      <c r="F300" s="99">
        <f>G300+H300</f>
        <v>0</v>
      </c>
      <c r="G300" s="99"/>
      <c r="H300" s="99"/>
    </row>
    <row r="301" spans="1:8" ht="27">
      <c r="A301" s="97">
        <v>3092</v>
      </c>
      <c r="B301" s="104" t="s">
        <v>381</v>
      </c>
      <c r="C301" s="104" t="s">
        <v>299</v>
      </c>
      <c r="D301" s="104" t="s">
        <v>195</v>
      </c>
      <c r="E301" s="98" t="s">
        <v>394</v>
      </c>
      <c r="F301" s="99">
        <f>G301+H301</f>
        <v>0</v>
      </c>
      <c r="G301" s="99"/>
      <c r="H301" s="99"/>
    </row>
    <row r="302" spans="1:8" s="96" customFormat="1" ht="27">
      <c r="A302" s="94">
        <v>3100</v>
      </c>
      <c r="B302" s="95" t="s">
        <v>395</v>
      </c>
      <c r="C302" s="95" t="s">
        <v>205</v>
      </c>
      <c r="D302" s="95" t="s">
        <v>205</v>
      </c>
      <c r="E302" s="111" t="s">
        <v>396</v>
      </c>
      <c r="F302" s="89">
        <f>F304</f>
        <v>200000</v>
      </c>
      <c r="G302" s="89">
        <f>G304</f>
        <v>200000</v>
      </c>
      <c r="H302" s="89">
        <f>H304</f>
        <v>0</v>
      </c>
    </row>
    <row r="303" spans="1:8">
      <c r="A303" s="97"/>
      <c r="B303" s="95"/>
      <c r="C303" s="95"/>
      <c r="D303" s="95"/>
      <c r="E303" s="98" t="s">
        <v>207</v>
      </c>
      <c r="F303" s="99"/>
      <c r="G303" s="99"/>
      <c r="H303" s="99"/>
    </row>
    <row r="304" spans="1:8" ht="27">
      <c r="A304" s="97">
        <v>3110</v>
      </c>
      <c r="B304" s="112" t="s">
        <v>395</v>
      </c>
      <c r="C304" s="112" t="s">
        <v>10</v>
      </c>
      <c r="D304" s="112" t="s">
        <v>205</v>
      </c>
      <c r="E304" s="109" t="s">
        <v>397</v>
      </c>
      <c r="F304" s="99">
        <f>G304</f>
        <v>200000</v>
      </c>
      <c r="G304" s="99">
        <f>G306</f>
        <v>200000</v>
      </c>
      <c r="H304" s="99">
        <f>H306</f>
        <v>0</v>
      </c>
    </row>
    <row r="305" spans="1:10" s="102" customFormat="1">
      <c r="A305" s="97"/>
      <c r="B305" s="95"/>
      <c r="C305" s="95"/>
      <c r="D305" s="95"/>
      <c r="E305" s="98" t="s">
        <v>31</v>
      </c>
      <c r="F305" s="99"/>
      <c r="G305" s="103"/>
      <c r="H305" s="103"/>
    </row>
    <row r="306" spans="1:10">
      <c r="A306" s="97">
        <v>3112</v>
      </c>
      <c r="B306" s="112" t="s">
        <v>395</v>
      </c>
      <c r="C306" s="112" t="s">
        <v>10</v>
      </c>
      <c r="D306" s="112" t="s">
        <v>195</v>
      </c>
      <c r="E306" s="110" t="s">
        <v>398</v>
      </c>
      <c r="F306" s="99">
        <f>G306</f>
        <v>200000</v>
      </c>
      <c r="G306" s="99">
        <f>[1]hat6!I898</f>
        <v>200000</v>
      </c>
      <c r="H306" s="99"/>
      <c r="J306" s="107"/>
    </row>
    <row r="307" spans="1:10">
      <c r="G307" s="118"/>
      <c r="H307" s="118"/>
    </row>
    <row r="308" spans="1:10">
      <c r="G308" s="118"/>
      <c r="H308" s="118"/>
    </row>
    <row r="309" spans="1:10">
      <c r="G309" s="118"/>
      <c r="H309" s="118"/>
    </row>
    <row r="310" spans="1:10">
      <c r="G310" s="118"/>
      <c r="H310" s="118"/>
    </row>
    <row r="311" spans="1:10">
      <c r="G311" s="118"/>
      <c r="H311" s="118"/>
    </row>
    <row r="312" spans="1:10">
      <c r="G312" s="118"/>
      <c r="H312" s="118"/>
    </row>
    <row r="313" spans="1:10">
      <c r="G313" s="118"/>
      <c r="H313" s="118"/>
    </row>
    <row r="314" spans="1:10">
      <c r="G314" s="118"/>
      <c r="H314" s="118"/>
    </row>
    <row r="315" spans="1:10">
      <c r="G315" s="118"/>
      <c r="H315" s="118"/>
    </row>
    <row r="316" spans="1:10">
      <c r="G316" s="118"/>
      <c r="H316" s="118"/>
    </row>
    <row r="317" spans="1:10">
      <c r="G317" s="118"/>
      <c r="H317" s="118"/>
    </row>
    <row r="318" spans="1:10">
      <c r="G318" s="118"/>
      <c r="H318" s="118"/>
    </row>
    <row r="319" spans="1:10">
      <c r="G319" s="118"/>
      <c r="H319" s="118"/>
    </row>
    <row r="320" spans="1:10">
      <c r="G320" s="118"/>
      <c r="H320" s="118"/>
    </row>
    <row r="321" spans="7:8">
      <c r="G321" s="118"/>
      <c r="H321" s="118"/>
    </row>
    <row r="322" spans="7:8">
      <c r="G322" s="118"/>
      <c r="H322" s="118"/>
    </row>
    <row r="323" spans="7:8">
      <c r="G323" s="118"/>
      <c r="H323" s="118"/>
    </row>
    <row r="324" spans="7:8">
      <c r="G324" s="118"/>
      <c r="H324" s="118"/>
    </row>
    <row r="325" spans="7:8">
      <c r="G325" s="118"/>
      <c r="H325" s="118"/>
    </row>
    <row r="326" spans="7:8">
      <c r="G326" s="118"/>
      <c r="H326" s="118"/>
    </row>
    <row r="327" spans="7:8">
      <c r="G327" s="118"/>
      <c r="H327" s="118"/>
    </row>
    <row r="328" spans="7:8">
      <c r="G328" s="118"/>
      <c r="H328" s="118"/>
    </row>
  </sheetData>
  <mergeCells count="10">
    <mergeCell ref="A1:H1"/>
    <mergeCell ref="A2:H2"/>
    <mergeCell ref="F3:H3"/>
    <mergeCell ref="A4:A5"/>
    <mergeCell ref="B4:B5"/>
    <mergeCell ref="C4:C5"/>
    <mergeCell ref="D4:D5"/>
    <mergeCell ref="E4:E5"/>
    <mergeCell ref="F4:F5"/>
    <mergeCell ref="G4:H4"/>
  </mergeCells>
  <pageMargins left="0" right="0" top="0" bottom="0" header="0" footer="0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hat1</vt:lpstr>
      <vt:lpstr>hat2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2024-02-07T05:01:52Z</dcterms:modified>
</cp:coreProperties>
</file>