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240" yWindow="-225" windowWidth="12165" windowHeight="7455" tabRatio="525" activeTab="5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</sheets>
  <calcPr calcId="125725"/>
</workbook>
</file>

<file path=xl/calcChain.xml><?xml version="1.0" encoding="utf-8"?>
<calcChain xmlns="http://schemas.openxmlformats.org/spreadsheetml/2006/main">
  <c r="F181" i="3"/>
  <c r="F177"/>
  <c r="F178"/>
  <c r="H7" i="2"/>
  <c r="H95"/>
  <c r="H480" i="5"/>
  <c r="H482"/>
  <c r="I482"/>
  <c r="H242"/>
  <c r="F248"/>
  <c r="E151" i="3"/>
  <c r="E166" l="1"/>
  <c r="E135"/>
  <c r="E134"/>
  <c r="E66"/>
  <c r="E65"/>
  <c r="E59"/>
  <c r="E55"/>
  <c r="E52"/>
  <c r="E49"/>
  <c r="E47"/>
  <c r="E43"/>
  <c r="E31"/>
  <c r="E30" l="1"/>
  <c r="E29"/>
  <c r="E15"/>
  <c r="E10" i="1" l="1"/>
  <c r="H474" i="5" l="1"/>
  <c r="H167" i="2" l="1"/>
  <c r="H170"/>
  <c r="F189" i="3"/>
  <c r="F182"/>
  <c r="F125"/>
  <c r="E137" l="1"/>
  <c r="E168"/>
  <c r="E146"/>
  <c r="E62"/>
  <c r="E60"/>
  <c r="E56"/>
  <c r="E33"/>
  <c r="E48"/>
  <c r="E45"/>
  <c r="E44"/>
  <c r="E32"/>
  <c r="H516" i="5"/>
  <c r="H249"/>
  <c r="G249"/>
  <c r="H168"/>
  <c r="G168"/>
  <c r="E16" i="3" l="1"/>
  <c r="F601" i="5"/>
  <c r="F312"/>
  <c r="F313"/>
  <c r="F314"/>
  <c r="F311"/>
  <c r="F800" l="1"/>
  <c r="F799"/>
  <c r="F798"/>
  <c r="F797"/>
  <c r="F796"/>
  <c r="F794"/>
  <c r="F793"/>
  <c r="F792"/>
  <c r="F791"/>
  <c r="G788"/>
  <c r="G773"/>
  <c r="F777"/>
  <c r="F778"/>
  <c r="F779"/>
  <c r="F780"/>
  <c r="F781"/>
  <c r="F782"/>
  <c r="F783"/>
  <c r="F776"/>
  <c r="G622"/>
  <c r="F631"/>
  <c r="F630"/>
  <c r="F629"/>
  <c r="F628"/>
  <c r="F627"/>
  <c r="F626"/>
  <c r="F625"/>
  <c r="F624"/>
  <c r="G606"/>
  <c r="F611"/>
  <c r="F610"/>
  <c r="F609"/>
  <c r="F608"/>
  <c r="G594"/>
  <c r="F599"/>
  <c r="F598"/>
  <c r="F597"/>
  <c r="F596"/>
  <c r="G516" l="1"/>
  <c r="G482" l="1"/>
  <c r="F487"/>
  <c r="F486"/>
  <c r="F485"/>
  <c r="F484"/>
  <c r="G474"/>
  <c r="G309"/>
  <c r="H309"/>
  <c r="H114" i="2" s="1"/>
  <c r="F315" i="5"/>
  <c r="F316" l="1"/>
  <c r="F317"/>
  <c r="F318"/>
  <c r="F319"/>
  <c r="G320"/>
  <c r="H320"/>
  <c r="F322"/>
  <c r="F320" l="1"/>
  <c r="G13"/>
  <c r="G12" i="2" s="1"/>
  <c r="F15" i="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13" i="1"/>
  <c r="D17"/>
  <c r="G214" i="2" l="1"/>
  <c r="F103" i="5"/>
  <c r="F104"/>
  <c r="F105"/>
  <c r="F106"/>
  <c r="F107"/>
  <c r="F35"/>
  <c r="F36"/>
  <c r="F37"/>
  <c r="F41"/>
  <c r="F42"/>
  <c r="E94" i="3"/>
  <c r="D94" s="1"/>
  <c r="E73"/>
  <c r="D73" s="1"/>
  <c r="E69"/>
  <c r="D69" s="1"/>
  <c r="E88"/>
  <c r="D88" s="1"/>
  <c r="F115" i="5"/>
  <c r="F116"/>
  <c r="F95"/>
  <c r="F96"/>
  <c r="F108"/>
  <c r="D26" i="1"/>
  <c r="D29"/>
  <c r="D30"/>
  <c r="D31"/>
  <c r="D32"/>
  <c r="D33"/>
  <c r="D34"/>
  <c r="D35"/>
  <c r="D36"/>
  <c r="D37"/>
  <c r="D38"/>
  <c r="D39"/>
  <c r="D40"/>
  <c r="D41"/>
  <c r="D42"/>
  <c r="D43"/>
  <c r="D44"/>
  <c r="D45"/>
  <c r="D28"/>
  <c r="F919" i="5"/>
  <c r="F920"/>
  <c r="F921"/>
  <c r="H916"/>
  <c r="G916"/>
  <c r="G914" s="1"/>
  <c r="G912" s="1"/>
  <c r="F909"/>
  <c r="F910"/>
  <c r="F911"/>
  <c r="H906"/>
  <c r="G906"/>
  <c r="F897"/>
  <c r="F896"/>
  <c r="F895"/>
  <c r="F894"/>
  <c r="H892"/>
  <c r="H890" s="1"/>
  <c r="G892"/>
  <c r="G890" s="1"/>
  <c r="F905"/>
  <c r="F904"/>
  <c r="F903"/>
  <c r="F902"/>
  <c r="H900"/>
  <c r="G900"/>
  <c r="F889"/>
  <c r="F888"/>
  <c r="F887"/>
  <c r="F886"/>
  <c r="H884"/>
  <c r="H882" s="1"/>
  <c r="G884"/>
  <c r="G882" s="1"/>
  <c r="F881"/>
  <c r="F880"/>
  <c r="F879"/>
  <c r="F878"/>
  <c r="H876"/>
  <c r="G876"/>
  <c r="F835"/>
  <c r="F834"/>
  <c r="F833"/>
  <c r="F832"/>
  <c r="H830"/>
  <c r="G830"/>
  <c r="F825"/>
  <c r="F824"/>
  <c r="F823"/>
  <c r="F822"/>
  <c r="H820"/>
  <c r="H818" s="1"/>
  <c r="G820"/>
  <c r="G818" s="1"/>
  <c r="F817"/>
  <c r="F816"/>
  <c r="F815"/>
  <c r="F814"/>
  <c r="H812"/>
  <c r="H810" s="1"/>
  <c r="G812"/>
  <c r="G810" s="1"/>
  <c r="F809"/>
  <c r="F808"/>
  <c r="F807"/>
  <c r="F806"/>
  <c r="H804"/>
  <c r="H802" s="1"/>
  <c r="G804"/>
  <c r="G802" s="1"/>
  <c r="F801"/>
  <c r="F795"/>
  <c r="H788"/>
  <c r="F787"/>
  <c r="F786"/>
  <c r="F785"/>
  <c r="F784"/>
  <c r="H773"/>
  <c r="F770"/>
  <c r="F769"/>
  <c r="F768"/>
  <c r="F767"/>
  <c r="H765"/>
  <c r="G765"/>
  <c r="F764"/>
  <c r="F763"/>
  <c r="F762"/>
  <c r="F761"/>
  <c r="H759"/>
  <c r="G759"/>
  <c r="F756"/>
  <c r="F755"/>
  <c r="F754"/>
  <c r="F753"/>
  <c r="H751"/>
  <c r="G751"/>
  <c r="F750"/>
  <c r="F749"/>
  <c r="F748"/>
  <c r="F747"/>
  <c r="H745"/>
  <c r="G745"/>
  <c r="F742"/>
  <c r="F741"/>
  <c r="F740"/>
  <c r="F739"/>
  <c r="H737"/>
  <c r="G737"/>
  <c r="F736"/>
  <c r="F735"/>
  <c r="F734"/>
  <c r="F733"/>
  <c r="H731"/>
  <c r="G731"/>
  <c r="F728"/>
  <c r="F727"/>
  <c r="F726"/>
  <c r="F725"/>
  <c r="H723"/>
  <c r="G723"/>
  <c r="F722"/>
  <c r="F721"/>
  <c r="F720"/>
  <c r="F719"/>
  <c r="H717"/>
  <c r="H243" i="2" s="1"/>
  <c r="G717" i="5"/>
  <c r="E86" i="3" s="1"/>
  <c r="F644" i="5"/>
  <c r="F643"/>
  <c r="F642"/>
  <c r="F641"/>
  <c r="G639"/>
  <c r="F712"/>
  <c r="F711"/>
  <c r="F710"/>
  <c r="F709"/>
  <c r="H707"/>
  <c r="H705" s="1"/>
  <c r="G707"/>
  <c r="G705" s="1"/>
  <c r="F704"/>
  <c r="F703"/>
  <c r="F702"/>
  <c r="F701"/>
  <c r="H699"/>
  <c r="H697" s="1"/>
  <c r="G699"/>
  <c r="G697" s="1"/>
  <c r="F696"/>
  <c r="F695"/>
  <c r="F694"/>
  <c r="F693"/>
  <c r="H691"/>
  <c r="G691"/>
  <c r="F690"/>
  <c r="F689"/>
  <c r="F688"/>
  <c r="F687"/>
  <c r="H685"/>
  <c r="G685"/>
  <c r="F684"/>
  <c r="F683"/>
  <c r="F682"/>
  <c r="F681"/>
  <c r="H679"/>
  <c r="G679"/>
  <c r="F676"/>
  <c r="F675"/>
  <c r="F674"/>
  <c r="F673"/>
  <c r="H671"/>
  <c r="G671"/>
  <c r="F670"/>
  <c r="F669"/>
  <c r="F668"/>
  <c r="F667"/>
  <c r="H665"/>
  <c r="G665"/>
  <c r="F664"/>
  <c r="F663"/>
  <c r="F662"/>
  <c r="F661"/>
  <c r="H659"/>
  <c r="G659"/>
  <c r="F656"/>
  <c r="F655"/>
  <c r="F654"/>
  <c r="F653"/>
  <c r="H651"/>
  <c r="G651"/>
  <c r="F650"/>
  <c r="F649"/>
  <c r="F648"/>
  <c r="F647"/>
  <c r="H645"/>
  <c r="G645"/>
  <c r="F638"/>
  <c r="F637"/>
  <c r="F636"/>
  <c r="F635"/>
  <c r="H633"/>
  <c r="G633"/>
  <c r="F632"/>
  <c r="H622"/>
  <c r="F621"/>
  <c r="F620"/>
  <c r="F619"/>
  <c r="F618"/>
  <c r="H616"/>
  <c r="G616"/>
  <c r="F615"/>
  <c r="F614"/>
  <c r="F613"/>
  <c r="F612"/>
  <c r="H606"/>
  <c r="F600"/>
  <c r="H594"/>
  <c r="G592"/>
  <c r="F515"/>
  <c r="F514"/>
  <c r="F513"/>
  <c r="F512"/>
  <c r="H510"/>
  <c r="H508" s="1"/>
  <c r="G510"/>
  <c r="F507"/>
  <c r="F506"/>
  <c r="F505"/>
  <c r="F504"/>
  <c r="H502"/>
  <c r="H500" s="1"/>
  <c r="G502"/>
  <c r="F499"/>
  <c r="F498"/>
  <c r="F497"/>
  <c r="F496"/>
  <c r="H494"/>
  <c r="H492" s="1"/>
  <c r="G494"/>
  <c r="G492" s="1"/>
  <c r="F491"/>
  <c r="F490"/>
  <c r="F489"/>
  <c r="F488"/>
  <c r="G480"/>
  <c r="G476" s="1"/>
  <c r="F476" s="1"/>
  <c r="F479"/>
  <c r="F478"/>
  <c r="F477"/>
  <c r="H472"/>
  <c r="G472"/>
  <c r="F471"/>
  <c r="F470"/>
  <c r="F469"/>
  <c r="F468"/>
  <c r="H466"/>
  <c r="H464" s="1"/>
  <c r="G466"/>
  <c r="F461"/>
  <c r="F460"/>
  <c r="F459"/>
  <c r="F458"/>
  <c r="H456"/>
  <c r="H454" s="1"/>
  <c r="G456"/>
  <c r="G454" s="1"/>
  <c r="F453"/>
  <c r="F452"/>
  <c r="F451"/>
  <c r="F450"/>
  <c r="H448"/>
  <c r="H446" s="1"/>
  <c r="G448"/>
  <c r="G446" s="1"/>
  <c r="F445"/>
  <c r="F444"/>
  <c r="F443"/>
  <c r="F442"/>
  <c r="H440"/>
  <c r="H438" s="1"/>
  <c r="G440"/>
  <c r="F437"/>
  <c r="F436"/>
  <c r="F435"/>
  <c r="F434"/>
  <c r="H432"/>
  <c r="H430" s="1"/>
  <c r="G432"/>
  <c r="G430" s="1"/>
  <c r="F429"/>
  <c r="F428"/>
  <c r="F427"/>
  <c r="F426"/>
  <c r="H424"/>
  <c r="H422" s="1"/>
  <c r="G424"/>
  <c r="F421"/>
  <c r="F420"/>
  <c r="F419"/>
  <c r="F418"/>
  <c r="H416"/>
  <c r="H414" s="1"/>
  <c r="G416"/>
  <c r="G414" s="1"/>
  <c r="F274"/>
  <c r="F273"/>
  <c r="F272"/>
  <c r="F271"/>
  <c r="H269"/>
  <c r="G269"/>
  <c r="F411"/>
  <c r="F410"/>
  <c r="F409"/>
  <c r="F408"/>
  <c r="H406"/>
  <c r="H404" s="1"/>
  <c r="G406"/>
  <c r="F403"/>
  <c r="F402"/>
  <c r="F401"/>
  <c r="F400"/>
  <c r="H398"/>
  <c r="G398"/>
  <c r="F397"/>
  <c r="F396"/>
  <c r="F395"/>
  <c r="F394"/>
  <c r="H392"/>
  <c r="G392"/>
  <c r="F391"/>
  <c r="F390"/>
  <c r="F389"/>
  <c r="F388"/>
  <c r="H386"/>
  <c r="G386"/>
  <c r="F385"/>
  <c r="F384"/>
  <c r="F383"/>
  <c r="F382"/>
  <c r="H380"/>
  <c r="G380"/>
  <c r="F377"/>
  <c r="F376"/>
  <c r="F375"/>
  <c r="F374"/>
  <c r="H372"/>
  <c r="G372"/>
  <c r="F371"/>
  <c r="F370"/>
  <c r="F369"/>
  <c r="F368"/>
  <c r="H366"/>
  <c r="G366"/>
  <c r="F365"/>
  <c r="F364"/>
  <c r="F363"/>
  <c r="F362"/>
  <c r="H360"/>
  <c r="G360"/>
  <c r="F359"/>
  <c r="F358"/>
  <c r="F357"/>
  <c r="F356"/>
  <c r="H354"/>
  <c r="G354"/>
  <c r="F351"/>
  <c r="F350"/>
  <c r="F349"/>
  <c r="F348"/>
  <c r="H346"/>
  <c r="H344" s="1"/>
  <c r="G346"/>
  <c r="G344" s="1"/>
  <c r="F343"/>
  <c r="F342"/>
  <c r="F341"/>
  <c r="F340"/>
  <c r="H338"/>
  <c r="G338"/>
  <c r="F337"/>
  <c r="F336"/>
  <c r="F335"/>
  <c r="F334"/>
  <c r="H332"/>
  <c r="G332"/>
  <c r="F331"/>
  <c r="F330"/>
  <c r="F329"/>
  <c r="F328"/>
  <c r="H326"/>
  <c r="H307" s="1"/>
  <c r="G326"/>
  <c r="F325"/>
  <c r="F324"/>
  <c r="F323"/>
  <c r="F306"/>
  <c r="F305"/>
  <c r="F304"/>
  <c r="F303"/>
  <c r="H301"/>
  <c r="H299" s="1"/>
  <c r="H295" s="1"/>
  <c r="H293" s="1"/>
  <c r="G301"/>
  <c r="G299" s="1"/>
  <c r="G295" s="1"/>
  <c r="G293" s="1"/>
  <c r="G289" s="1"/>
  <c r="F300"/>
  <c r="F298"/>
  <c r="F297"/>
  <c r="F294"/>
  <c r="F292"/>
  <c r="F291"/>
  <c r="F286"/>
  <c r="F284"/>
  <c r="F283"/>
  <c r="F280"/>
  <c r="F279"/>
  <c r="F278"/>
  <c r="F277"/>
  <c r="H275"/>
  <c r="G275"/>
  <c r="F266"/>
  <c r="F265"/>
  <c r="F264"/>
  <c r="F263"/>
  <c r="H261"/>
  <c r="G261"/>
  <c r="F260"/>
  <c r="F259"/>
  <c r="F258"/>
  <c r="F257"/>
  <c r="H255"/>
  <c r="G255"/>
  <c r="F254"/>
  <c r="F253"/>
  <c r="F252"/>
  <c r="F251"/>
  <c r="F247"/>
  <c r="F246"/>
  <c r="F245"/>
  <c r="F244"/>
  <c r="G242"/>
  <c r="F239"/>
  <c r="F238"/>
  <c r="F237"/>
  <c r="F236"/>
  <c r="H234"/>
  <c r="G234"/>
  <c r="F233"/>
  <c r="F232"/>
  <c r="F231"/>
  <c r="F230"/>
  <c r="H228"/>
  <c r="G228"/>
  <c r="F165"/>
  <c r="F166"/>
  <c r="F167"/>
  <c r="F157"/>
  <c r="F158"/>
  <c r="F149"/>
  <c r="F150"/>
  <c r="F141"/>
  <c r="F142"/>
  <c r="F133"/>
  <c r="F134"/>
  <c r="H162"/>
  <c r="H160" s="1"/>
  <c r="G162"/>
  <c r="G160" s="1"/>
  <c r="H154"/>
  <c r="H152" s="1"/>
  <c r="G154"/>
  <c r="G152" s="1"/>
  <c r="H146"/>
  <c r="H144" s="1"/>
  <c r="G146"/>
  <c r="G144" s="1"/>
  <c r="H138"/>
  <c r="H136" s="1"/>
  <c r="G138"/>
  <c r="H130"/>
  <c r="H128" s="1"/>
  <c r="G130"/>
  <c r="F159"/>
  <c r="F156"/>
  <c r="H120"/>
  <c r="H118" s="1"/>
  <c r="G120"/>
  <c r="G118" s="1"/>
  <c r="H112"/>
  <c r="H110" s="1"/>
  <c r="G112"/>
  <c r="H100"/>
  <c r="H98" s="1"/>
  <c r="G100"/>
  <c r="G98" s="1"/>
  <c r="H92"/>
  <c r="G92"/>
  <c r="G90" s="1"/>
  <c r="F87"/>
  <c r="F88"/>
  <c r="F79"/>
  <c r="F80"/>
  <c r="F73"/>
  <c r="F74"/>
  <c r="F61"/>
  <c r="F62"/>
  <c r="F55"/>
  <c r="F56"/>
  <c r="F47"/>
  <c r="F48"/>
  <c r="H84"/>
  <c r="H82" s="1"/>
  <c r="G84"/>
  <c r="G82" s="1"/>
  <c r="H70"/>
  <c r="G70"/>
  <c r="H76"/>
  <c r="G76"/>
  <c r="H66"/>
  <c r="H64" s="1"/>
  <c r="G66"/>
  <c r="H58"/>
  <c r="G58"/>
  <c r="H52"/>
  <c r="G52"/>
  <c r="H44"/>
  <c r="G44"/>
  <c r="H38"/>
  <c r="G38"/>
  <c r="H13"/>
  <c r="H12" i="2" s="1"/>
  <c r="F34" i="5"/>
  <c r="F40"/>
  <c r="F43"/>
  <c r="F46"/>
  <c r="F49"/>
  <c r="F54"/>
  <c r="F57"/>
  <c r="F60"/>
  <c r="F63"/>
  <c r="F68"/>
  <c r="F69"/>
  <c r="F71"/>
  <c r="F72"/>
  <c r="F75"/>
  <c r="F78"/>
  <c r="F81"/>
  <c r="F85"/>
  <c r="F86"/>
  <c r="F89"/>
  <c r="F94"/>
  <c r="F97"/>
  <c r="F102"/>
  <c r="F109"/>
  <c r="F113"/>
  <c r="F114"/>
  <c r="F117"/>
  <c r="F122"/>
  <c r="F123"/>
  <c r="F124"/>
  <c r="F125"/>
  <c r="F132"/>
  <c r="F135"/>
  <c r="F140"/>
  <c r="F143"/>
  <c r="F148"/>
  <c r="F151"/>
  <c r="F164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431"/>
  <c r="F463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698"/>
  <c r="F706"/>
  <c r="F730"/>
  <c r="F744"/>
  <c r="F758"/>
  <c r="F772"/>
  <c r="F803"/>
  <c r="F811"/>
  <c r="F908"/>
  <c r="F918"/>
  <c r="E81" i="1"/>
  <c r="E114"/>
  <c r="D91"/>
  <c r="D86"/>
  <c r="H592" i="5" l="1"/>
  <c r="F592" s="1"/>
  <c r="H213" i="2"/>
  <c r="F293" i="5"/>
  <c r="H289"/>
  <c r="H287" s="1"/>
  <c r="H285" s="1"/>
  <c r="H281" s="1"/>
  <c r="H267" s="1"/>
  <c r="F299"/>
  <c r="F326"/>
  <c r="F338"/>
  <c r="H874"/>
  <c r="H872" s="1"/>
  <c r="H873"/>
  <c r="G874"/>
  <c r="G872" s="1"/>
  <c r="G873"/>
  <c r="H50"/>
  <c r="F58"/>
  <c r="F616"/>
  <c r="F633"/>
  <c r="F691"/>
  <c r="G50"/>
  <c r="F228"/>
  <c r="F255"/>
  <c r="F289"/>
  <c r="F301"/>
  <c r="F372"/>
  <c r="F900"/>
  <c r="F916"/>
  <c r="F84"/>
  <c r="F154"/>
  <c r="F100"/>
  <c r="F112"/>
  <c r="F466"/>
  <c r="F76"/>
  <c r="H743"/>
  <c r="H757"/>
  <c r="H771"/>
  <c r="F456"/>
  <c r="F707"/>
  <c r="H914"/>
  <c r="H912" s="1"/>
  <c r="F912" s="1"/>
  <c r="F52"/>
  <c r="F70"/>
  <c r="F92"/>
  <c r="F160"/>
  <c r="F723"/>
  <c r="F737"/>
  <c r="F751"/>
  <c r="F765"/>
  <c r="F130"/>
  <c r="F398"/>
  <c r="F472"/>
  <c r="F118"/>
  <c r="F38"/>
  <c r="F66"/>
  <c r="G110"/>
  <c r="F110" s="1"/>
  <c r="H126"/>
  <c r="F482"/>
  <c r="F494"/>
  <c r="F802"/>
  <c r="F120"/>
  <c r="H11"/>
  <c r="F44"/>
  <c r="F144"/>
  <c r="F360"/>
  <c r="H378"/>
  <c r="F510"/>
  <c r="F622"/>
  <c r="F659"/>
  <c r="F671"/>
  <c r="F685"/>
  <c r="H715"/>
  <c r="G729"/>
  <c r="G757"/>
  <c r="G771"/>
  <c r="F804"/>
  <c r="F830"/>
  <c r="F890"/>
  <c r="F906"/>
  <c r="F138"/>
  <c r="F386"/>
  <c r="F502"/>
  <c r="F146"/>
  <c r="F152"/>
  <c r="H352"/>
  <c r="F416"/>
  <c r="F651"/>
  <c r="F788"/>
  <c r="F82"/>
  <c r="F234"/>
  <c r="F249"/>
  <c r="F261"/>
  <c r="F309"/>
  <c r="F380"/>
  <c r="F645"/>
  <c r="H677"/>
  <c r="F639"/>
  <c r="F731"/>
  <c r="F892"/>
  <c r="F162"/>
  <c r="H90"/>
  <c r="F90" s="1"/>
  <c r="F98"/>
  <c r="G128"/>
  <c r="G136"/>
  <c r="F136" s="1"/>
  <c r="H226"/>
  <c r="H240"/>
  <c r="F332"/>
  <c r="F346"/>
  <c r="G352"/>
  <c r="F366"/>
  <c r="F269"/>
  <c r="H412"/>
  <c r="F446"/>
  <c r="F492"/>
  <c r="G508"/>
  <c r="F508" s="1"/>
  <c r="F594"/>
  <c r="G604"/>
  <c r="G677"/>
  <c r="F677" s="1"/>
  <c r="F697"/>
  <c r="G715"/>
  <c r="G743"/>
  <c r="F743" s="1"/>
  <c r="F759"/>
  <c r="F882"/>
  <c r="H898"/>
  <c r="F295"/>
  <c r="F392"/>
  <c r="F424"/>
  <c r="H604"/>
  <c r="G240"/>
  <c r="F354"/>
  <c r="F432"/>
  <c r="F606"/>
  <c r="H657"/>
  <c r="F699"/>
  <c r="F717"/>
  <c r="H729"/>
  <c r="F745"/>
  <c r="F820"/>
  <c r="F884"/>
  <c r="G64"/>
  <c r="F64" s="1"/>
  <c r="F440"/>
  <c r="F448"/>
  <c r="F474"/>
  <c r="G500"/>
  <c r="F500" s="1"/>
  <c r="F665"/>
  <c r="F812"/>
  <c r="F818"/>
  <c r="F406"/>
  <c r="F876"/>
  <c r="E23" i="1"/>
  <c r="F275" i="5"/>
  <c r="G898"/>
  <c r="F414"/>
  <c r="F344"/>
  <c r="F430"/>
  <c r="F454"/>
  <c r="H462"/>
  <c r="F705"/>
  <c r="F810"/>
  <c r="G287"/>
  <c r="G285" s="1"/>
  <c r="G307"/>
  <c r="F307" s="1"/>
  <c r="G378"/>
  <c r="G404"/>
  <c r="F404" s="1"/>
  <c r="G422"/>
  <c r="F422" s="1"/>
  <c r="G438"/>
  <c r="F438" s="1"/>
  <c r="F679"/>
  <c r="G657"/>
  <c r="F773"/>
  <c r="F242"/>
  <c r="G226"/>
  <c r="F480"/>
  <c r="G464"/>
  <c r="F13"/>
  <c r="G11"/>
  <c r="E66" i="4"/>
  <c r="F874" i="5" l="1"/>
  <c r="F285"/>
  <c r="G281"/>
  <c r="F240"/>
  <c r="F50"/>
  <c r="H871"/>
  <c r="F914"/>
  <c r="H870"/>
  <c r="G871"/>
  <c r="F873"/>
  <c r="G870"/>
  <c r="F872"/>
  <c r="F352"/>
  <c r="F771"/>
  <c r="F898"/>
  <c r="F757"/>
  <c r="F378"/>
  <c r="F715"/>
  <c r="F729"/>
  <c r="H713"/>
  <c r="H590"/>
  <c r="F604"/>
  <c r="H9"/>
  <c r="G126"/>
  <c r="F126" s="1"/>
  <c r="F128"/>
  <c r="F657"/>
  <c r="F287"/>
  <c r="G713"/>
  <c r="H224"/>
  <c r="G9"/>
  <c r="G590"/>
  <c r="F226"/>
  <c r="G412"/>
  <c r="F412" s="1"/>
  <c r="G462"/>
  <c r="F462" s="1"/>
  <c r="F464"/>
  <c r="F11"/>
  <c r="D139" i="1"/>
  <c r="D138"/>
  <c r="D137"/>
  <c r="F134"/>
  <c r="E134"/>
  <c r="D133"/>
  <c r="D132"/>
  <c r="F129"/>
  <c r="D129" s="1"/>
  <c r="D128"/>
  <c r="D127"/>
  <c r="E124"/>
  <c r="D124" s="1"/>
  <c r="D123"/>
  <c r="D122"/>
  <c r="E119"/>
  <c r="D119" s="1"/>
  <c r="D118"/>
  <c r="D117"/>
  <c r="D114"/>
  <c r="D113"/>
  <c r="D112"/>
  <c r="D111"/>
  <c r="E108"/>
  <c r="D108" s="1"/>
  <c r="D107"/>
  <c r="D106"/>
  <c r="D105"/>
  <c r="D104"/>
  <c r="E101"/>
  <c r="D101" s="1"/>
  <c r="D100"/>
  <c r="E98"/>
  <c r="D98" s="1"/>
  <c r="D97"/>
  <c r="F95"/>
  <c r="D90"/>
  <c r="F87"/>
  <c r="D87" s="1"/>
  <c r="D85"/>
  <c r="D84"/>
  <c r="D83"/>
  <c r="D81"/>
  <c r="D80"/>
  <c r="D76"/>
  <c r="F74"/>
  <c r="D73"/>
  <c r="E71"/>
  <c r="D71" s="1"/>
  <c r="D70"/>
  <c r="F68"/>
  <c r="D68" s="1"/>
  <c r="D67"/>
  <c r="E65"/>
  <c r="D65" s="1"/>
  <c r="D61"/>
  <c r="D60"/>
  <c r="D59"/>
  <c r="D58"/>
  <c r="E56"/>
  <c r="D56" s="1"/>
  <c r="D52"/>
  <c r="D51"/>
  <c r="E48"/>
  <c r="D48" s="1"/>
  <c r="D20"/>
  <c r="E18"/>
  <c r="D18" s="1"/>
  <c r="D16"/>
  <c r="D15"/>
  <c r="D13"/>
  <c r="H868" i="5" l="1"/>
  <c r="H865" s="1"/>
  <c r="G267"/>
  <c r="F281"/>
  <c r="F871"/>
  <c r="F9"/>
  <c r="F870"/>
  <c r="G868"/>
  <c r="F590"/>
  <c r="F713"/>
  <c r="E77" i="1"/>
  <c r="D77" s="1"/>
  <c r="E92"/>
  <c r="E21"/>
  <c r="D134"/>
  <c r="D74"/>
  <c r="F62"/>
  <c r="D95"/>
  <c r="F92"/>
  <c r="E46"/>
  <c r="D46" s="1"/>
  <c r="E53"/>
  <c r="D53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F141" s="1"/>
  <c r="D168"/>
  <c r="D169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H863" i="5" l="1"/>
  <c r="H866"/>
  <c r="H864" s="1"/>
  <c r="F267"/>
  <c r="G224"/>
  <c r="F224" s="1"/>
  <c r="H862"/>
  <c r="H860" s="1"/>
  <c r="G866"/>
  <c r="G865"/>
  <c r="F868"/>
  <c r="F165" i="2"/>
  <c r="F36"/>
  <c r="F119"/>
  <c r="F107"/>
  <c r="F99"/>
  <c r="F128"/>
  <c r="F112"/>
  <c r="F162"/>
  <c r="E62" i="1"/>
  <c r="D62" s="1"/>
  <c r="D92"/>
  <c r="D23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21" i="1"/>
  <c r="F8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2" s="1"/>
  <c r="D106"/>
  <c r="F205"/>
  <c r="D205" s="1"/>
  <c r="D143"/>
  <c r="E92"/>
  <c r="E24"/>
  <c r="D24" s="1"/>
  <c r="D108"/>
  <c r="D26"/>
  <c r="D21"/>
  <c r="D13"/>
  <c r="F170" l="1"/>
  <c r="F87" i="2"/>
  <c r="H858" i="5"/>
  <c r="H856" s="1"/>
  <c r="H857"/>
  <c r="H855" s="1"/>
  <c r="G863"/>
  <c r="F863" s="1"/>
  <c r="F865"/>
  <c r="G864"/>
  <c r="F866"/>
  <c r="F209" i="2"/>
  <c r="F140"/>
  <c r="F180"/>
  <c r="F239"/>
  <c r="F92" i="3"/>
  <c r="F9" s="1"/>
  <c r="E9"/>
  <c r="E7" s="1"/>
  <c r="F61" i="2"/>
  <c r="E8" i="1"/>
  <c r="D10"/>
  <c r="G7" i="2"/>
  <c r="J7" s="1"/>
  <c r="F8"/>
  <c r="F43"/>
  <c r="F160"/>
  <c r="F270"/>
  <c r="D170" i="3" l="1"/>
  <c r="F7"/>
  <c r="D7" s="1"/>
  <c r="H7"/>
  <c r="H854" i="5"/>
  <c r="H852" s="1"/>
  <c r="G862"/>
  <c r="F864"/>
  <c r="D92" i="3"/>
  <c r="D9"/>
  <c r="D8" i="1"/>
  <c r="F7" i="2"/>
  <c r="H850" i="5" l="1"/>
  <c r="H848" s="1"/>
  <c r="H849"/>
  <c r="F862"/>
  <c r="G860"/>
  <c r="D69" i="4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H847" i="5" l="1"/>
  <c r="H846"/>
  <c r="F860"/>
  <c r="G858"/>
  <c r="G857"/>
  <c r="F30" i="4"/>
  <c r="D30" s="1"/>
  <c r="E22"/>
  <c r="E20" s="1"/>
  <c r="D40"/>
  <c r="D42"/>
  <c r="D46"/>
  <c r="F9"/>
  <c r="E9"/>
  <c r="H844" i="5" l="1"/>
  <c r="H842" s="1"/>
  <c r="H840" s="1"/>
  <c r="G856"/>
  <c r="F858"/>
  <c r="F857"/>
  <c r="G855"/>
  <c r="F855" s="1"/>
  <c r="F28" i="4"/>
  <c r="F22" s="1"/>
  <c r="D22" s="1"/>
  <c r="D9"/>
  <c r="E18"/>
  <c r="D70"/>
  <c r="F67"/>
  <c r="F61" s="1"/>
  <c r="F50" s="1"/>
  <c r="H838" i="5" l="1"/>
  <c r="H841"/>
  <c r="H839"/>
  <c r="H836" s="1"/>
  <c r="H828" s="1"/>
  <c r="H826" s="1"/>
  <c r="H8" s="1"/>
  <c r="G854"/>
  <c r="F856"/>
  <c r="D28" i="4"/>
  <c r="D67"/>
  <c r="G852" i="5" l="1"/>
  <c r="F854"/>
  <c r="D61" i="4"/>
  <c r="G849" i="5" l="1"/>
  <c r="G850"/>
  <c r="F852"/>
  <c r="D50" i="4"/>
  <c r="F20"/>
  <c r="G848" i="5" l="1"/>
  <c r="F850"/>
  <c r="F849"/>
  <c r="G847"/>
  <c r="F847" s="1"/>
  <c r="F18" i="4"/>
  <c r="D18" s="1"/>
  <c r="D20"/>
  <c r="F848" i="5" l="1"/>
  <c r="G846"/>
  <c r="F846" l="1"/>
  <c r="G844"/>
  <c r="G841" l="1"/>
  <c r="G842"/>
  <c r="F844"/>
  <c r="G840" l="1"/>
  <c r="F842"/>
  <c r="F841"/>
  <c r="G839"/>
  <c r="F839" s="1"/>
  <c r="F840" l="1"/>
  <c r="G838"/>
  <c r="F838" l="1"/>
  <c r="G836"/>
  <c r="F836" l="1"/>
  <c r="G828"/>
  <c r="F828" l="1"/>
  <c r="G826"/>
  <c r="F826" l="1"/>
  <c r="G8"/>
  <c r="F8" l="1"/>
  <c r="J8"/>
</calcChain>
</file>

<file path=xl/sharedStrings.xml><?xml version="1.0" encoding="utf-8"?>
<sst xmlns="http://schemas.openxmlformats.org/spreadsheetml/2006/main" count="2808" uniqueCount="803">
  <si>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</si>
  <si>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</si>
  <si>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</si>
  <si>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</si>
  <si>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</si>
  <si>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</si>
  <si>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</si>
  <si>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</si>
  <si>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</si>
  <si>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</si>
  <si>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</si>
  <si>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</si>
  <si>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</si>
  <si>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</si>
  <si>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</si>
  <si>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</si>
  <si>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</si>
  <si>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</si>
  <si>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</si>
  <si>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</si>
  <si>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</si>
  <si>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</si>
  <si>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</si>
  <si>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</si>
  <si>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</si>
  <si>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</si>
  <si>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</si>
  <si>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</si>
  <si>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</si>
  <si>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</si>
  <si>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</si>
  <si>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</si>
  <si>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</si>
  <si>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</si>
  <si>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</si>
  <si>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</si>
  <si>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</si>
  <si>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</si>
  <si>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</si>
  <si>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</si>
  <si>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</si>
  <si>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</si>
  <si>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</si>
  <si>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</si>
  <si>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</si>
  <si>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</si>
  <si>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</si>
  <si>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</si>
  <si>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</si>
  <si>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</si>
  <si>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</si>
  <si>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</si>
  <si>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</si>
  <si>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</si>
  <si>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</si>
  <si>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</si>
  <si>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</si>
  <si>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</si>
  <si>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</si>
  <si>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</si>
  <si>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</si>
  <si>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</si>
  <si>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</si>
  <si>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</si>
  <si>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</si>
  <si>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</si>
  <si>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</si>
  <si>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</si>
  <si>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</si>
  <si>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</si>
  <si>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</si>
  <si>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</si>
  <si>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</si>
  <si>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</si>
  <si>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</si>
  <si>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</si>
  <si>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</si>
  <si>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</si>
  <si>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</si>
  <si>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</si>
  <si>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</si>
  <si>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</si>
  <si>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</si>
  <si>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</si>
  <si>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</si>
  <si>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</si>
  <si>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</si>
  <si>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</si>
  <si>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</si>
  <si>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</si>
  <si>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</si>
  <si>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</si>
  <si>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</si>
  <si>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</si>
  <si>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</si>
  <si>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</si>
  <si>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</si>
  <si>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</si>
  <si>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</si>
  <si>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</si>
  <si>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</si>
  <si>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</si>
  <si>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</si>
  <si>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</si>
  <si>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</si>
  <si>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</si>
  <si>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</si>
  <si>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</si>
  <si>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</si>
  <si>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</si>
  <si>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</si>
  <si>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</si>
  <si>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</si>
  <si>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</si>
  <si>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</si>
  <si>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</si>
  <si>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</si>
  <si>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</si>
  <si>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</si>
  <si>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</si>
  <si>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</si>
  <si>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</si>
  <si>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</si>
  <si>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</si>
  <si>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</si>
  <si>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</si>
  <si>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</si>
  <si>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</si>
  <si>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</si>
  <si>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</si>
  <si>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</si>
  <si>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</si>
  <si>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</si>
  <si>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</si>
  <si>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</si>
  <si>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</si>
  <si>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</si>
  <si>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</si>
  <si>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</si>
  <si>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</si>
  <si>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</si>
  <si>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</si>
  <si>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</si>
  <si>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</si>
  <si>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</si>
  <si>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</si>
  <si>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</si>
  <si>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</si>
  <si>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</si>
  <si>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</si>
  <si>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</si>
  <si>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</si>
  <si>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</si>
  <si>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</si>
  <si>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</si>
  <si>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</si>
  <si>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</si>
  <si>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</si>
  <si>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</si>
  <si>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</si>
  <si>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</si>
  <si>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</si>
  <si>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</si>
  <si>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</si>
  <si>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</si>
  <si>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</si>
  <si>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</si>
  <si>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</si>
  <si>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</si>
  <si>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</si>
  <si>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</si>
  <si>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</si>
  <si>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</si>
  <si>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</si>
  <si>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</si>
  <si>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</si>
  <si>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</si>
  <si>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</si>
  <si>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</si>
  <si>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</si>
  <si>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</si>
  <si>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</si>
  <si>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</si>
  <si>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</si>
  <si>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</si>
  <si>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</si>
  <si>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</si>
  <si>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</si>
  <si>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</si>
  <si>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</si>
  <si>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</si>
  <si>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</si>
  <si>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</si>
  <si>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</si>
  <si>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</si>
  <si>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</si>
  <si>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</si>
  <si>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</si>
  <si>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</si>
  <si>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</si>
  <si>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</si>
  <si>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</si>
  <si>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</si>
  <si>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</si>
  <si>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</si>
  <si>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</si>
  <si>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</si>
  <si>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</si>
  <si>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</si>
  <si>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</si>
  <si>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</si>
  <si>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</si>
  <si>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</si>
  <si>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</si>
  <si>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</si>
  <si>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</si>
  <si>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</si>
  <si>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</si>
  <si>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</si>
  <si>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</si>
  <si>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</si>
  <si>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</si>
  <si>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</si>
  <si>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</si>
  <si>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</si>
  <si>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</si>
  <si>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</si>
  <si>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</si>
  <si>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</si>
  <si>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</si>
  <si>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</si>
  <si>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</si>
  <si>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</si>
  <si>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</si>
  <si>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</si>
  <si>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</si>
  <si>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</si>
  <si>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</si>
  <si>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</si>
  <si>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</si>
  <si>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</si>
  <si>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</si>
  <si>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</si>
  <si>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</si>
  <si>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</si>
  <si>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</si>
  <si>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</si>
  <si>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</si>
  <si>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</si>
  <si>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</si>
  <si>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</si>
  <si>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</si>
  <si>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</si>
  <si>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</si>
  <si>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</si>
  <si>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</si>
  <si>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</si>
  <si>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</si>
  <si>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</si>
  <si>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</si>
  <si>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</si>
  <si>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</si>
  <si>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</si>
  <si>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</si>
  <si>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</si>
  <si>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</si>
  <si>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</si>
  <si>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</si>
  <si>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</si>
  <si>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</si>
  <si>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</si>
  <si>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</si>
  <si>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</si>
  <si>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</si>
  <si>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</si>
  <si>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</si>
  <si>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</si>
  <si>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</si>
  <si>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</si>
  <si>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</si>
  <si>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</si>
  <si>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</si>
  <si>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</si>
  <si>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</si>
  <si>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</si>
  <si>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</si>
  <si>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</si>
  <si>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</si>
  <si>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</si>
  <si>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</si>
  <si>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</si>
  <si>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</si>
  <si>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</si>
  <si>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</si>
  <si>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</si>
  <si>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</si>
  <si>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</si>
  <si>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</si>
  <si>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</si>
  <si>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</si>
  <si>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</si>
  <si>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</si>
  <si>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</si>
  <si>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</si>
  <si>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</si>
  <si>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</si>
  <si>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</si>
  <si>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</si>
  <si>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</si>
  <si>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</si>
  <si>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</si>
  <si>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</si>
  <si>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</si>
  <si>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</si>
  <si>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</si>
  <si>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</si>
  <si>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</si>
  <si>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</si>
  <si>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</si>
  <si>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</si>
  <si>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</si>
  <si>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</si>
  <si>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</si>
  <si>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</si>
  <si>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</si>
  <si>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</si>
  <si>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</si>
  <si>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</si>
  <si>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</si>
  <si>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</si>
  <si>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</si>
  <si>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</si>
  <si>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</si>
  <si>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</si>
  <si>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</si>
  <si>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</si>
  <si>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</si>
  <si>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</si>
  <si>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</si>
  <si>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</si>
  <si>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</si>
  <si>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</si>
  <si>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</si>
  <si>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</si>
  <si>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</si>
  <si>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</si>
  <si>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</si>
  <si>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</si>
  <si>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</si>
  <si>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</si>
  <si>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</si>
  <si>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</si>
  <si>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</si>
  <si>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</si>
  <si>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</si>
  <si>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</si>
  <si>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</si>
  <si>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</si>
  <si>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</si>
  <si>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</si>
  <si>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</si>
  <si>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</si>
  <si>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</si>
  <si>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</si>
  <si>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</si>
  <si>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</si>
  <si>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</si>
  <si>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</si>
  <si>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</si>
  <si>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</si>
  <si>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</si>
  <si>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</si>
  <si>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</si>
  <si>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</si>
  <si>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</si>
  <si>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</si>
  <si>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</si>
  <si>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</si>
  <si>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</si>
  <si>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</si>
  <si>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</si>
  <si>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</si>
  <si>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</si>
  <si>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</si>
  <si>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</si>
  <si>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</si>
  <si>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</si>
  <si>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</si>
  <si>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</si>
  <si>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</si>
  <si>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</si>
  <si>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</si>
  <si>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</si>
  <si>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</si>
  <si>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</si>
  <si>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</si>
  <si>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</si>
  <si>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</si>
  <si>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</si>
  <si>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</si>
  <si>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</si>
  <si>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</si>
  <si>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</si>
  <si>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</si>
  <si>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</si>
  <si>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</si>
  <si>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</si>
  <si>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</si>
  <si>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</si>
  <si>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</si>
  <si>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</si>
  <si>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</si>
  <si>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</si>
  <si>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</si>
  <si>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</si>
  <si>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</si>
  <si>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</si>
  <si>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</si>
  <si>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</si>
  <si>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</si>
  <si>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</si>
  <si>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</si>
  <si>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</si>
  <si>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</si>
  <si>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</si>
  <si>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</si>
  <si>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</si>
  <si>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</si>
  <si>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</si>
  <si>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</si>
  <si>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</si>
  <si>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</si>
  <si>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</si>
  <si>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</si>
  <si>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</si>
  <si>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</si>
  <si>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</si>
  <si>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</si>
  <si>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</si>
  <si>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</si>
  <si>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</si>
  <si>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</si>
  <si>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</si>
  <si>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</si>
  <si>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</si>
  <si>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</si>
  <si>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</si>
  <si>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</si>
  <si>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</si>
  <si>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</si>
  <si>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</si>
  <si>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</si>
  <si>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</si>
  <si>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</si>
  <si>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</si>
  <si>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</si>
  <si>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</si>
  <si>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</si>
  <si>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</si>
  <si>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</si>
  <si>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</si>
  <si>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</si>
  <si>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</si>
  <si>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</si>
  <si>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</si>
  <si>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</si>
  <si>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</si>
  <si>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</si>
  <si>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</si>
  <si>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</si>
  <si>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</si>
  <si>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</si>
  <si>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</si>
  <si>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</si>
  <si>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</si>
  <si>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</si>
  <si>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</si>
  <si>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</si>
  <si>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</si>
  <si>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</si>
  <si>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</si>
  <si>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</si>
  <si>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</si>
  <si>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</si>
  <si>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</si>
  <si>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</si>
  <si>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</si>
  <si>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</si>
  <si>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</si>
  <si>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</si>
  <si>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</si>
  <si>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</si>
  <si>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</si>
  <si>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</si>
  <si>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</si>
  <si>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</si>
  <si>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</si>
  <si>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</si>
  <si>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</si>
  <si>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</si>
  <si>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</si>
  <si>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</si>
  <si>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</si>
  <si>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</si>
  <si>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</si>
  <si>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</si>
  <si>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</si>
  <si>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</si>
  <si>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</si>
  <si>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</si>
  <si>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</si>
  <si>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</si>
  <si>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</si>
  <si>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</si>
  <si>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</si>
  <si>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</si>
  <si>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</si>
  <si>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</si>
  <si>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</si>
  <si>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</si>
  <si>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</si>
  <si>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</si>
  <si>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</si>
  <si>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</si>
  <si>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</si>
  <si>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</si>
  <si>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</si>
  <si>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</si>
  <si>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</si>
  <si>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</si>
  <si>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</si>
  <si>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</si>
  <si>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</si>
  <si>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</si>
  <si>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</si>
  <si>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</si>
  <si>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</si>
  <si>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</si>
  <si>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</si>
  <si>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</si>
  <si>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</si>
  <si>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</si>
  <si>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</si>
  <si>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</si>
  <si>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</si>
  <si>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</si>
  <si>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</si>
  <si>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</si>
  <si>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</si>
  <si>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</si>
  <si>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</si>
  <si>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</si>
  <si>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</si>
  <si>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</si>
  <si>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</si>
  <si>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</si>
  <si>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</si>
  <si>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</si>
  <si>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</si>
  <si>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</si>
  <si>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</si>
  <si>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</si>
  <si>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</si>
  <si>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</si>
  <si>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</si>
  <si>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</si>
  <si>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</si>
  <si>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</si>
  <si>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</si>
  <si>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</si>
  <si>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</si>
  <si>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</si>
  <si>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</si>
  <si>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</si>
  <si>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</si>
  <si>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</si>
  <si>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</si>
  <si>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</si>
  <si>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</si>
  <si>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</si>
  <si>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</si>
  <si>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</si>
  <si>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</si>
  <si>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</si>
  <si>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</si>
  <si>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</si>
  <si>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</si>
  <si>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</si>
  <si>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</si>
  <si>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</si>
  <si>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</si>
  <si>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</si>
  <si>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</si>
  <si>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</si>
  <si>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</si>
  <si>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</si>
  <si>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</si>
  <si>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</si>
  <si>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</si>
  <si>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</si>
  <si>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</si>
  <si>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</si>
  <si>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</si>
  <si>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</si>
  <si>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</si>
  <si>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</si>
  <si>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</si>
  <si>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</si>
  <si>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</si>
  <si>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</si>
  <si>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</si>
  <si>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</si>
  <si>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</si>
  <si>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</si>
  <si>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</si>
  <si>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</si>
  <si>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</si>
  <si>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</si>
  <si>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</si>
  <si>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</si>
  <si>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</si>
  <si>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</si>
  <si>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</si>
  <si>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</si>
  <si>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</si>
  <si>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</si>
  <si>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</si>
  <si>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</si>
  <si>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</si>
  <si>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</si>
  <si>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</si>
  <si>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</si>
  <si>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</si>
  <si>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</si>
  <si>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</si>
  <si>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</si>
  <si>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</si>
  <si>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</si>
  <si>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</si>
  <si>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</si>
  <si>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</si>
  <si>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</si>
  <si>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</si>
  <si>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</si>
  <si>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</si>
  <si>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</si>
  <si>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</si>
  <si>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</si>
  <si>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</si>
  <si>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</si>
  <si>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</si>
  <si>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</si>
  <si>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</si>
  <si>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</si>
  <si>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</si>
  <si>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</si>
  <si>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</si>
  <si>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</si>
  <si>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</si>
  <si>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</si>
  <si>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</si>
  <si>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</si>
  <si>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</si>
  <si>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</si>
  <si>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</si>
  <si>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</si>
  <si>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</si>
  <si>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</si>
  <si>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</si>
  <si>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</si>
  <si>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</si>
  <si>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</si>
  <si>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</si>
  <si>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</si>
  <si>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</si>
  <si>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</si>
  <si>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</si>
  <si>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</si>
  <si>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</si>
  <si>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</si>
  <si>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</si>
  <si>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</si>
  <si>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</si>
  <si>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</si>
  <si>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</si>
  <si>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</si>
  <si>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</si>
  <si>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</si>
  <si>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</si>
  <si>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</si>
  <si>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</si>
  <si>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</si>
  <si>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</si>
  <si>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</si>
  <si>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</si>
  <si>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</si>
  <si>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</si>
  <si>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</si>
  <si>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</si>
  <si>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</si>
  <si>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</si>
  <si>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</si>
  <si>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</si>
  <si>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</si>
  <si>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</si>
  <si>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</si>
  <si>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</si>
  <si>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</si>
  <si>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</si>
  <si>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</si>
  <si>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</si>
  <si>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</si>
  <si>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</si>
  <si>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</si>
  <si>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</si>
  <si>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</si>
  <si>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</si>
  <si>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</si>
  <si>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</si>
  <si>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</si>
  <si>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</si>
  <si>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</si>
  <si>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</si>
  <si>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</si>
  <si>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</si>
  <si>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</si>
  <si>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</si>
  <si>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</si>
  <si>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</si>
  <si>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</si>
  <si>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</si>
  <si>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</si>
  <si>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</si>
  <si>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</si>
  <si>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</si>
  <si>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</si>
  <si>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</si>
  <si>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</si>
  <si>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</si>
  <si>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</si>
  <si>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</si>
  <si>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</si>
  <si>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</si>
  <si>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</si>
  <si>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</si>
  <si>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</si>
  <si>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</si>
  <si>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</si>
  <si>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</si>
  <si>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</si>
  <si>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</si>
  <si>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</si>
  <si>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</si>
  <si>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</si>
  <si>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</si>
  <si>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</si>
  <si>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</si>
  <si>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</si>
  <si>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</si>
  <si>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</si>
  <si>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</si>
  <si>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</si>
  <si>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</si>
  <si>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</si>
  <si>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</si>
  <si>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</si>
  <si>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</si>
  <si>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</si>
  <si>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</si>
  <si>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</si>
  <si>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</si>
  <si>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</si>
  <si>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r>
      <t xml:space="preserve"> </t>
    </r>
    <r>
      <rPr>
        <b/>
        <u/>
        <sz val="14"/>
        <rFont val="Arial Armenian"/>
        <family val="2"/>
      </rPr>
      <t>Ð²îì²Ì 2</t>
    </r>
  </si>
  <si>
    <t>Անշարժ գույքի հարկ</t>
  </si>
  <si>
    <t>Գույքահարկի,  հողի հարկի, անշարժ գույքի հարկի, հողերի և այլ գույքի վարձակալության վարձավճարների գծով առանձին ցուցանիշների վերաբերյալ</t>
  </si>
  <si>
    <t>ձևերը սահմանվել են ՀՀ ֆինանսների նախարարի 15.08.2008թ թիվ 730-Ն հրամանով</t>
  </si>
  <si>
    <t xml:space="preserve"> -Կենցաղային և հանրային սննդի ծառայություններ</t>
  </si>
  <si>
    <r>
      <rPr>
        <b/>
        <i/>
        <u/>
        <sz val="14"/>
        <rFont val="GHEA Grapalat"/>
        <family val="3"/>
      </rPr>
      <t xml:space="preserve">ԲԵՐԴ  </t>
    </r>
    <r>
      <rPr>
        <b/>
        <u/>
        <sz val="12"/>
        <rFont val="GHEA Grapalat"/>
        <family val="3"/>
      </rPr>
      <t>ՀԱՄԱՅՆՔԻ ԲՅՈՒՋԵԻ ԵԿԱՄՈՒՏՆԵՐԸ</t>
    </r>
  </si>
  <si>
    <t>5134  տարեսկզբի մն-ից</t>
  </si>
  <si>
    <t>5113  տարեսկզբի մն.ից</t>
  </si>
  <si>
    <t xml:space="preserve">5134 տարեսկզբի մնացորդից </t>
  </si>
  <si>
    <t>մարզադպրոց</t>
  </si>
  <si>
    <t>Բերդի արվեստի և երաժշտական դպ.</t>
  </si>
  <si>
    <t>4657/կապ,դրամաշնորհ ֆուտբոլի ֆեդերացիա/</t>
  </si>
  <si>
    <t xml:space="preserve">ՀԱՏՎԱԾ 1   </t>
  </si>
  <si>
    <r>
      <rPr>
        <i/>
        <sz val="20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ՀԱՄԱՅՆՔԻ</t>
    </r>
  </si>
  <si>
    <r>
      <rPr>
        <b/>
        <i/>
        <u/>
        <sz val="12"/>
        <rFont val="Arial Armenian"/>
        <family val="2"/>
      </rPr>
      <t>ԲԵՐԴ</t>
    </r>
    <r>
      <rPr>
        <b/>
        <u/>
        <sz val="12"/>
        <rFont val="Arial Armenian"/>
        <family val="2"/>
      </rPr>
      <t xml:space="preserve"> 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</si>
  <si>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</si>
  <si>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i/>
        <u/>
        <sz val="12"/>
        <rFont val="Arial Armenian"/>
        <family val="2"/>
      </rPr>
      <t xml:space="preserve"> ԲԵՐԴ</t>
    </r>
    <r>
      <rPr>
        <b/>
        <u/>
        <sz val="12"/>
        <rFont val="Arial Armenian"/>
        <family val="2"/>
      </rPr>
      <t xml:space="preserve">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</si>
  <si>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t xml:space="preserve"> </t>
    </r>
    <r>
      <rPr>
        <b/>
        <i/>
        <sz val="12"/>
        <rFont val="GHEA Grapalat"/>
        <family val="3"/>
      </rPr>
      <t>ԲԵՐԴ</t>
    </r>
    <r>
      <rPr>
        <i/>
        <u/>
        <sz val="12"/>
        <rFont val="GHEA Grapalat"/>
        <family val="3"/>
      </rPr>
      <t xml:space="preserve"> 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</si>
  <si>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ՀԱՄԱՅՆՔԻ ՂԵԿԱՎԱՐ  Ա.Հակոբյան</t>
  </si>
  <si>
    <t>որից  221376.0</t>
  </si>
  <si>
    <t>4251 հենապատ</t>
  </si>
  <si>
    <t xml:space="preserve">Այլ </t>
  </si>
  <si>
    <t>2 0 2 5   Թ Վ Ա Կ Ա Ն Ի    Բ Յ ՈՒ Ջ Ե</t>
  </si>
  <si>
    <t>Հաստատված է                           համայնքի ավագանու</t>
  </si>
  <si>
    <t xml:space="preserve">թիվ            նիստի թիվ     որոշմամբ </t>
  </si>
  <si>
    <t>5112 տարեսկզբի մնացորդից սուբ.համ.մասնաբաժին</t>
  </si>
  <si>
    <t xml:space="preserve">5112 տարեսկզբի մնացորդից </t>
  </si>
  <si>
    <t xml:space="preserve">5113 տարեսկզբի մնացորդից </t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</si>
  <si>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</si>
  <si>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5121/տարեսկզբի մնաց.սուբ հմ մաս ՏՐԱԿՏՈՐ/</t>
  </si>
  <si>
    <t>5121 տարեսկզբի մնացորդից ՍՈՒԲ ՀԱՄ ՄԱՍ ՋՐՑԱՆ ՄԵՔ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</si>
</sst>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86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u/>
      <sz val="9"/>
      <name val="GHEA Grapalat"/>
      <family val="3"/>
    </font>
    <font>
      <sz val="9"/>
      <color rgb="FF000000"/>
      <name val="GHEA Grapalat"/>
      <family val="3"/>
    </font>
    <font>
      <b/>
      <u/>
      <sz val="10"/>
      <name val="GHEA Grapalat"/>
      <family val="3"/>
    </font>
    <font>
      <b/>
      <i/>
      <u/>
      <sz val="14"/>
      <name val="GHEA Grapalat"/>
      <family val="3"/>
    </font>
    <font>
      <sz val="10"/>
      <color rgb="FFFF0000"/>
      <name val="GHEA Grapalat"/>
      <family val="3"/>
    </font>
    <font>
      <sz val="12"/>
      <name val="GHEA Grapalat"/>
      <family val="3"/>
    </font>
    <font>
      <b/>
      <sz val="10"/>
      <color rgb="FFFF0000"/>
      <name val="GHEA Grapalat"/>
      <family val="3"/>
    </font>
    <font>
      <sz val="8"/>
      <color rgb="FFFF0000"/>
      <name val="GHEA Grapalat"/>
      <family val="3"/>
    </font>
    <font>
      <i/>
      <sz val="10"/>
      <color rgb="FFFF0000"/>
      <name val="GHEA Grapalat"/>
      <family val="3"/>
    </font>
    <font>
      <i/>
      <sz val="20"/>
      <color theme="1"/>
      <name val="GHEA Grapalat"/>
      <family val="3"/>
    </font>
    <font>
      <b/>
      <i/>
      <u/>
      <sz val="14"/>
      <name val="Arial Armenian"/>
      <family val="2"/>
    </font>
    <font>
      <b/>
      <i/>
      <u/>
      <sz val="12"/>
      <name val="Arial Armenian"/>
      <family val="2"/>
    </font>
    <font>
      <i/>
      <u/>
      <sz val="12"/>
      <name val="GHEA Grapalat"/>
      <family val="3"/>
    </font>
    <font>
      <b/>
      <i/>
      <sz val="12"/>
      <name val="GHEA Grapalat"/>
      <family val="3"/>
    </font>
    <font>
      <b/>
      <sz val="10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sz val="11"/>
      <color rgb="FFFF0000"/>
      <name val="GHEA Grapalat"/>
      <family val="3"/>
    </font>
    <font>
      <b/>
      <sz val="12"/>
      <color rgb="FFFF000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NumberFormat="1" applyFont="1" applyFill="1" applyBorder="1" applyAlignment="1">
      <alignment horizontal="left" vertical="center" wrapText="1" indent="2"/>
    </xf>
    <xf numFmtId="1" fontId="15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28" fillId="0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5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8" fillId="0" borderId="0" xfId="0" applyFont="1" applyFill="1" applyBorder="1"/>
    <xf numFmtId="0" fontId="15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8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40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41" fillId="0" borderId="0" xfId="0" applyNumberFormat="1" applyFont="1" applyFill="1" applyBorder="1" applyAlignment="1">
      <alignment horizontal="center" vertical="top"/>
    </xf>
    <xf numFmtId="166" fontId="42" fillId="0" borderId="0" xfId="0" applyNumberFormat="1" applyFont="1" applyFill="1" applyBorder="1" applyAlignment="1">
      <alignment horizontal="center" vertical="top"/>
    </xf>
    <xf numFmtId="166" fontId="41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left" vertical="top" wrapText="1"/>
    </xf>
    <xf numFmtId="165" fontId="41" fillId="0" borderId="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165" fontId="44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indent="15"/>
    </xf>
    <xf numFmtId="0" fontId="52" fillId="0" borderId="0" xfId="0" applyFont="1"/>
    <xf numFmtId="0" fontId="54" fillId="0" borderId="0" xfId="0" applyFont="1"/>
    <xf numFmtId="0" fontId="17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9" fillId="0" borderId="1" xfId="0" applyFont="1" applyFill="1" applyBorder="1"/>
    <xf numFmtId="0" fontId="36" fillId="0" borderId="0" xfId="0" applyFont="1" applyFill="1" applyBorder="1"/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top" wrapText="1"/>
    </xf>
    <xf numFmtId="0" fontId="57" fillId="3" borderId="10" xfId="0" applyFont="1" applyFill="1" applyBorder="1" applyAlignment="1">
      <alignment horizontal="center" vertical="top" wrapText="1"/>
    </xf>
    <xf numFmtId="0" fontId="57" fillId="3" borderId="8" xfId="0" applyFont="1" applyFill="1" applyBorder="1" applyAlignment="1">
      <alignment horizontal="center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7" fillId="0" borderId="0" xfId="0" applyFont="1"/>
    <xf numFmtId="0" fontId="2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164" fontId="59" fillId="3" borderId="8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left" vertical="top" wrapText="1"/>
    </xf>
    <xf numFmtId="0" fontId="59" fillId="3" borderId="10" xfId="0" applyFont="1" applyFill="1" applyBorder="1" applyAlignment="1">
      <alignment horizontal="left" vertical="top" wrapText="1"/>
    </xf>
    <xf numFmtId="0" fontId="59" fillId="3" borderId="8" xfId="0" applyFont="1" applyFill="1" applyBorder="1" applyAlignment="1">
      <alignment horizontal="left" vertical="top" wrapText="1"/>
    </xf>
    <xf numFmtId="0" fontId="59" fillId="3" borderId="8" xfId="0" applyNumberFormat="1" applyFont="1" applyFill="1" applyBorder="1" applyAlignment="1">
      <alignment horizontal="left" vertical="top" wrapText="1"/>
    </xf>
    <xf numFmtId="0" fontId="60" fillId="0" borderId="0" xfId="0" applyFont="1"/>
    <xf numFmtId="0" fontId="37" fillId="0" borderId="0" xfId="0" applyFont="1"/>
    <xf numFmtId="0" fontId="15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6" fillId="0" borderId="0" xfId="0" applyFont="1" applyFill="1"/>
    <xf numFmtId="0" fontId="62" fillId="0" borderId="0" xfId="0" applyFont="1" applyFill="1"/>
    <xf numFmtId="165" fontId="39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top" wrapText="1" readingOrder="1"/>
    </xf>
    <xf numFmtId="0" fontId="68" fillId="0" borderId="0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quotePrefix="1" applyNumberFormat="1" applyFont="1" applyFill="1" applyBorder="1" applyAlignment="1">
      <alignment horizontal="center" vertical="center"/>
    </xf>
    <xf numFmtId="0" fontId="69" fillId="3" borderId="11" xfId="0" applyFont="1" applyFill="1" applyBorder="1" applyAlignment="1">
      <alignment horizontal="center" vertical="top" wrapText="1"/>
    </xf>
    <xf numFmtId="0" fontId="69" fillId="3" borderId="10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Continuous" vertical="center"/>
    </xf>
    <xf numFmtId="49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7" fillId="4" borderId="8" xfId="0" applyFont="1" applyFill="1" applyBorder="1" applyAlignment="1">
      <alignment horizontal="center" vertical="top" wrapText="1"/>
    </xf>
    <xf numFmtId="49" fontId="25" fillId="5" borderId="1" xfId="0" quotePrefix="1" applyNumberFormat="1" applyFont="1" applyFill="1" applyBorder="1" applyAlignment="1">
      <alignment horizontal="center" vertical="center"/>
    </xf>
    <xf numFmtId="0" fontId="70" fillId="5" borderId="1" xfId="0" applyNumberFormat="1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4" fillId="4" borderId="1" xfId="0" quotePrefix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horizontal="left" vertical="top" wrapText="1" readingOrder="1"/>
    </xf>
    <xf numFmtId="0" fontId="72" fillId="5" borderId="1" xfId="0" applyNumberFormat="1" applyFont="1" applyFill="1" applyBorder="1" applyAlignment="1">
      <alignment horizontal="left" vertical="top" wrapText="1" readingOrder="1"/>
    </xf>
    <xf numFmtId="164" fontId="15" fillId="5" borderId="0" xfId="0" applyNumberFormat="1" applyFont="1" applyFill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left" vertical="top" wrapText="1" readingOrder="1"/>
    </xf>
    <xf numFmtId="164" fontId="15" fillId="4" borderId="1" xfId="0" applyNumberFormat="1" applyFont="1" applyFill="1" applyBorder="1" applyAlignment="1">
      <alignment horizontal="center" vertical="center"/>
    </xf>
    <xf numFmtId="164" fontId="3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164" fontId="15" fillId="5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72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5" fillId="5" borderId="0" xfId="0" applyNumberFormat="1" applyFont="1" applyFill="1" applyBorder="1" applyAlignment="1">
      <alignment horizontal="left" vertical="top" wrapText="1" readingOrder="1"/>
    </xf>
    <xf numFmtId="164" fontId="15" fillId="0" borderId="1" xfId="0" applyNumberFormat="1" applyFont="1" applyFill="1" applyBorder="1" applyAlignment="1">
      <alignment horizontal="center"/>
    </xf>
    <xf numFmtId="164" fontId="72" fillId="5" borderId="1" xfId="0" applyNumberFormat="1" applyFont="1" applyFill="1" applyBorder="1" applyAlignment="1">
      <alignment horizontal="center"/>
    </xf>
    <xf numFmtId="164" fontId="72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72" fillId="0" borderId="0" xfId="0" applyFont="1" applyFill="1"/>
    <xf numFmtId="0" fontId="72" fillId="0" borderId="0" xfId="0" applyFont="1" applyFill="1" applyAlignment="1">
      <alignment vertical="center"/>
    </xf>
    <xf numFmtId="0" fontId="74" fillId="0" borderId="0" xfId="0" applyFont="1" applyFill="1"/>
    <xf numFmtId="164" fontId="21" fillId="0" borderId="1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74" fillId="0" borderId="0" xfId="0" applyFont="1" applyFill="1" applyAlignment="1">
      <alignment horizontal="center" vertical="center"/>
    </xf>
    <xf numFmtId="0" fontId="74" fillId="0" borderId="0" xfId="0" applyFont="1" applyFill="1" applyAlignment="1"/>
    <xf numFmtId="0" fontId="72" fillId="0" borderId="0" xfId="0" applyFont="1" applyFill="1" applyAlignment="1"/>
    <xf numFmtId="164" fontId="34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7" fillId="0" borderId="0" xfId="0" applyFont="1" applyFill="1" applyBorder="1"/>
    <xf numFmtId="0" fontId="72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7" fillId="0" borderId="0" xfId="0" applyFont="1" applyFill="1"/>
    <xf numFmtId="164" fontId="38" fillId="0" borderId="0" xfId="0" applyNumberFormat="1" applyFont="1" applyFill="1" applyBorder="1"/>
    <xf numFmtId="167" fontId="38" fillId="0" borderId="0" xfId="0" applyNumberFormat="1" applyFont="1" applyFill="1" applyBorder="1"/>
    <xf numFmtId="164" fontId="74" fillId="5" borderId="4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 vertical="center"/>
    </xf>
    <xf numFmtId="164" fontId="74" fillId="5" borderId="1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Fill="1"/>
    <xf numFmtId="164" fontId="73" fillId="0" borderId="0" xfId="0" applyNumberFormat="1" applyFont="1" applyFill="1" applyBorder="1"/>
    <xf numFmtId="164" fontId="72" fillId="0" borderId="0" xfId="0" applyNumberFormat="1" applyFont="1" applyFill="1"/>
    <xf numFmtId="164" fontId="72" fillId="0" borderId="0" xfId="0" applyNumberFormat="1" applyFont="1" applyFill="1" applyAlignment="1">
      <alignment vertical="center"/>
    </xf>
    <xf numFmtId="164" fontId="74" fillId="0" borderId="0" xfId="0" applyNumberFormat="1" applyFont="1" applyFill="1"/>
    <xf numFmtId="164" fontId="75" fillId="0" borderId="0" xfId="0" applyNumberFormat="1" applyFont="1" applyFill="1"/>
    <xf numFmtId="164" fontId="74" fillId="0" borderId="0" xfId="0" applyNumberFormat="1" applyFont="1" applyFill="1" applyAlignment="1">
      <alignment horizontal="center" vertical="center"/>
    </xf>
    <xf numFmtId="164" fontId="74" fillId="0" borderId="0" xfId="0" applyNumberFormat="1" applyFont="1" applyFill="1" applyAlignment="1"/>
    <xf numFmtId="164" fontId="72" fillId="0" borderId="0" xfId="0" applyNumberFormat="1" applyFont="1" applyFill="1" applyAlignment="1"/>
    <xf numFmtId="164" fontId="76" fillId="0" borderId="0" xfId="0" applyNumberFormat="1" applyFont="1" applyFill="1"/>
    <xf numFmtId="164" fontId="72" fillId="0" borderId="0" xfId="0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 vertical="center"/>
    </xf>
    <xf numFmtId="164" fontId="83" fillId="0" borderId="1" xfId="0" applyNumberFormat="1" applyFont="1" applyFill="1" applyBorder="1" applyAlignment="1">
      <alignment horizontal="center" vertical="center"/>
    </xf>
    <xf numFmtId="164" fontId="84" fillId="0" borderId="0" xfId="0" applyNumberFormat="1" applyFont="1" applyFill="1"/>
    <xf numFmtId="164" fontId="82" fillId="0" borderId="0" xfId="0" applyNumberFormat="1" applyFont="1" applyFill="1" applyBorder="1" applyAlignment="1">
      <alignment horizontal="center" vertical="center" wrapText="1"/>
    </xf>
    <xf numFmtId="164" fontId="85" fillId="0" borderId="0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4" fontId="57" fillId="3" borderId="11" xfId="0" applyNumberFormat="1" applyFont="1" applyFill="1" applyBorder="1" applyAlignment="1">
      <alignment horizontal="center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66" fillId="0" borderId="1" xfId="0" applyNumberFormat="1" applyFont="1" applyFill="1" applyBorder="1" applyAlignment="1">
      <alignment horizontal="center" vertical="center" wrapText="1" readingOrder="1"/>
    </xf>
    <xf numFmtId="0" fontId="36" fillId="0" borderId="12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164" fontId="15" fillId="0" borderId="0" xfId="0" applyNumberFormat="1" applyFont="1" applyFill="1" applyBorder="1" applyAlignment="1">
      <alignment horizontal="center"/>
    </xf>
    <xf numFmtId="164" fontId="51" fillId="0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13" zoomScaleNormal="100" workbookViewId="0">
      <selection activeCell="A38" sqref="A38:K38"/>
    </sheetView>
  </sheetViews>
  <sheetFormatPr defaultRowHeight="16.5"/>
  <cols>
    <col min="1" max="10" width="9.140625" style="169"/>
    <col min="11" max="11" width="6.28515625" style="169" customWidth="1"/>
    <col min="12" max="16384" width="9.140625" style="169"/>
  </cols>
  <sheetData>
    <row r="1" spans="1:11" ht="17.25">
      <c r="A1" s="164"/>
    </row>
    <row r="2" spans="1:11" ht="17.25">
      <c r="A2" s="165"/>
    </row>
    <row r="3" spans="1:11" ht="22.5">
      <c r="A3" s="313" t="s">
        <v>758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</row>
    <row r="4" spans="1:11" ht="22.5">
      <c r="A4" s="317"/>
      <c r="B4" s="317"/>
      <c r="C4" s="317"/>
      <c r="D4" s="317"/>
      <c r="E4" s="317"/>
      <c r="F4" s="317"/>
      <c r="G4" s="317"/>
      <c r="H4" s="317"/>
      <c r="I4" s="317"/>
      <c r="J4" s="170"/>
      <c r="K4" s="170"/>
    </row>
    <row r="5" spans="1:11" ht="22.5">
      <c r="A5" s="167"/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ht="28.5">
      <c r="A6" s="313" t="s">
        <v>785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</row>
    <row r="7" spans="1:11">
      <c r="A7" s="318"/>
      <c r="B7" s="318"/>
      <c r="C7" s="318"/>
      <c r="D7" s="318"/>
      <c r="E7" s="318"/>
      <c r="F7" s="318"/>
      <c r="G7" s="318"/>
    </row>
    <row r="8" spans="1:11" ht="20.25">
      <c r="A8" s="166"/>
    </row>
    <row r="9" spans="1:11" ht="20.25">
      <c r="A9" s="166"/>
    </row>
    <row r="12" spans="1:11" ht="25.5">
      <c r="A12" s="314" t="s">
        <v>794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</row>
    <row r="13" spans="1:11" ht="20.25">
      <c r="A13" s="166"/>
    </row>
    <row r="14" spans="1:11" ht="20.25">
      <c r="A14" s="166"/>
    </row>
    <row r="15" spans="1:11" ht="20.25">
      <c r="A15" s="166"/>
    </row>
    <row r="16" spans="1:11" ht="20.25">
      <c r="A16" s="166"/>
    </row>
    <row r="17" spans="1:11" ht="20.25">
      <c r="A17" s="315" t="s">
        <v>795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spans="1:11">
      <c r="A18" s="168"/>
    </row>
    <row r="19" spans="1:11" ht="20.25">
      <c r="A19" s="319" t="s">
        <v>796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</row>
    <row r="20" spans="1:11" ht="20.25">
      <c r="A20" s="319"/>
      <c r="B20" s="319"/>
      <c r="C20" s="319"/>
      <c r="D20" s="319"/>
      <c r="E20" s="319"/>
      <c r="F20" s="319"/>
      <c r="G20" s="319"/>
      <c r="H20" s="319"/>
      <c r="I20" s="319"/>
      <c r="J20" s="319"/>
      <c r="K20" s="319"/>
    </row>
    <row r="21" spans="1:11" ht="20.25">
      <c r="A21" s="319"/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3" spans="1:11" ht="20.25">
      <c r="A23" s="207"/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11" ht="20.25">
      <c r="A24" s="207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 ht="20.25">
      <c r="A25" s="207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ht="20.25">
      <c r="A26" s="207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ht="20.25">
      <c r="A27" s="207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ht="20.25">
      <c r="A28" s="207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ht="22.5">
      <c r="A29" s="316" t="s">
        <v>790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6"/>
    </row>
    <row r="30" spans="1:11">
      <c r="A30" s="208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1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11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7.25">
      <c r="A38" s="312">
        <v>2025</v>
      </c>
      <c r="B38" s="312"/>
      <c r="C38" s="312"/>
      <c r="D38" s="312"/>
      <c r="E38" s="312"/>
      <c r="F38" s="312"/>
      <c r="G38" s="312"/>
      <c r="H38" s="312"/>
      <c r="I38" s="312"/>
      <c r="J38" s="312"/>
      <c r="K38" s="312"/>
    </row>
  </sheetData>
  <mergeCells count="11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1:K21"/>
    <mergeCell ref="A19:K19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3"/>
  <sheetViews>
    <sheetView zoomScale="90" zoomScaleNormal="90" workbookViewId="0">
      <selection activeCell="E8" sqref="E8"/>
    </sheetView>
  </sheetViews>
  <sheetFormatPr defaultRowHeight="36.75" customHeight="1"/>
  <cols>
    <col min="1" max="1" width="5.140625" style="235" customWidth="1"/>
    <col min="2" max="2" width="66.7109375" style="199" customWidth="1"/>
    <col min="3" max="3" width="5.7109375" style="196" customWidth="1"/>
    <col min="4" max="4" width="15.85546875" style="194" customWidth="1"/>
    <col min="5" max="5" width="14.85546875" style="194" customWidth="1"/>
    <col min="6" max="6" width="13.5703125" style="194" customWidth="1"/>
    <col min="7" max="7" width="3.28515625" style="194" customWidth="1"/>
    <col min="8" max="16384" width="9.140625" style="194"/>
  </cols>
  <sheetData>
    <row r="1" spans="1:6" s="187" customFormat="1" ht="30" customHeight="1">
      <c r="A1" s="328" t="s">
        <v>784</v>
      </c>
      <c r="B1" s="328"/>
      <c r="C1" s="328"/>
      <c r="D1" s="328"/>
      <c r="E1" s="328"/>
      <c r="F1" s="328"/>
    </row>
    <row r="2" spans="1:6" s="188" customFormat="1" ht="25.5" customHeight="1">
      <c r="A2" s="329" t="s">
        <v>777</v>
      </c>
      <c r="B2" s="330"/>
      <c r="C2" s="330"/>
      <c r="D2" s="330"/>
      <c r="E2" s="330"/>
      <c r="F2" s="330"/>
    </row>
    <row r="3" spans="1:6" s="188" customFormat="1" ht="25.5" customHeight="1">
      <c r="A3" s="283"/>
      <c r="B3" s="285" t="s">
        <v>775</v>
      </c>
      <c r="C3" s="284"/>
      <c r="D3" s="284"/>
      <c r="E3" s="284"/>
      <c r="F3" s="284"/>
    </row>
    <row r="4" spans="1:6" s="188" customFormat="1" ht="18.75" customHeight="1">
      <c r="A4" s="221"/>
      <c r="B4" s="201"/>
      <c r="C4" s="332" t="s">
        <v>731</v>
      </c>
      <c r="D4" s="332"/>
      <c r="E4" s="332"/>
      <c r="F4" s="332"/>
    </row>
    <row r="5" spans="1:6" s="187" customFormat="1" ht="30" customHeight="1">
      <c r="A5" s="331" t="s">
        <v>315</v>
      </c>
      <c r="B5" s="331" t="s">
        <v>53</v>
      </c>
      <c r="C5" s="331" t="s">
        <v>316</v>
      </c>
      <c r="D5" s="336" t="s">
        <v>771</v>
      </c>
      <c r="E5" s="334" t="s">
        <v>770</v>
      </c>
      <c r="F5" s="335"/>
    </row>
    <row r="6" spans="1:6" s="187" customFormat="1" ht="31.5" customHeight="1">
      <c r="A6" s="331"/>
      <c r="B6" s="331"/>
      <c r="C6" s="331"/>
      <c r="D6" s="336"/>
      <c r="E6" s="32" t="s">
        <v>736</v>
      </c>
      <c r="F6" s="32" t="s">
        <v>737</v>
      </c>
    </row>
    <row r="7" spans="1:6" s="187" customFormat="1" ht="16.5" customHeight="1">
      <c r="A7" s="222" t="s">
        <v>69</v>
      </c>
      <c r="B7" s="182">
        <v>2</v>
      </c>
      <c r="C7" s="35">
        <v>3</v>
      </c>
      <c r="D7" s="183">
        <v>4</v>
      </c>
      <c r="E7" s="183">
        <v>5</v>
      </c>
      <c r="F7" s="32">
        <v>6</v>
      </c>
    </row>
    <row r="8" spans="1:6" s="187" customFormat="1" ht="36.75" customHeight="1">
      <c r="A8" s="223">
        <v>1000</v>
      </c>
      <c r="B8" s="31" t="s">
        <v>726</v>
      </c>
      <c r="C8" s="32"/>
      <c r="D8" s="189">
        <f>E8+F8-F138</f>
        <v>1862795</v>
      </c>
      <c r="E8" s="189">
        <f>E10+E62+E92</f>
        <v>1862795</v>
      </c>
      <c r="F8" s="189">
        <f>F62+F92</f>
        <v>0</v>
      </c>
    </row>
    <row r="9" spans="1:6" s="187" customFormat="1" ht="16.5" customHeight="1">
      <c r="A9" s="224"/>
      <c r="B9" s="33" t="s">
        <v>223</v>
      </c>
      <c r="C9" s="32"/>
      <c r="D9" s="190"/>
      <c r="E9" s="190"/>
      <c r="F9" s="190"/>
    </row>
    <row r="10" spans="1:6" s="187" customFormat="1" ht="19.5" customHeight="1">
      <c r="A10" s="223">
        <v>1100</v>
      </c>
      <c r="B10" s="34" t="s">
        <v>224</v>
      </c>
      <c r="C10" s="35">
        <v>7100</v>
      </c>
      <c r="D10" s="189">
        <f>E10</f>
        <v>218789.8</v>
      </c>
      <c r="E10" s="189">
        <f>E13+E18+E21+E46+E53</f>
        <v>218789.8</v>
      </c>
      <c r="F10" s="179" t="s">
        <v>4</v>
      </c>
    </row>
    <row r="11" spans="1:6" s="187" customFormat="1" ht="16.5" customHeight="1">
      <c r="A11" s="224"/>
      <c r="B11" s="36" t="s">
        <v>225</v>
      </c>
      <c r="C11" s="37"/>
      <c r="D11" s="190"/>
      <c r="E11" s="190"/>
      <c r="F11" s="174"/>
    </row>
    <row r="12" spans="1:6" s="187" customFormat="1" ht="20.25" customHeight="1">
      <c r="A12" s="224"/>
      <c r="B12" s="36" t="s">
        <v>226</v>
      </c>
      <c r="C12" s="37"/>
      <c r="D12" s="190"/>
      <c r="E12" s="190"/>
      <c r="F12" s="174"/>
    </row>
    <row r="13" spans="1:6" s="187" customFormat="1" ht="24.75" customHeight="1">
      <c r="A13" s="241">
        <v>1110</v>
      </c>
      <c r="B13" s="242" t="s">
        <v>227</v>
      </c>
      <c r="C13" s="243">
        <v>7131</v>
      </c>
      <c r="D13" s="244">
        <f>E13</f>
        <v>62800</v>
      </c>
      <c r="E13" s="311">
        <f>E15+E16+E17</f>
        <v>62800</v>
      </c>
      <c r="F13" s="245" t="s">
        <v>4</v>
      </c>
    </row>
    <row r="14" spans="1:6" s="187" customFormat="1" ht="18.75" customHeight="1">
      <c r="A14" s="224"/>
      <c r="B14" s="36" t="s">
        <v>226</v>
      </c>
      <c r="C14" s="37"/>
      <c r="D14" s="190"/>
      <c r="E14" s="190"/>
      <c r="F14" s="174"/>
    </row>
    <row r="15" spans="1:6" s="187" customFormat="1" ht="30" customHeight="1">
      <c r="A15" s="225" t="s">
        <v>5</v>
      </c>
      <c r="B15" s="29" t="s">
        <v>228</v>
      </c>
      <c r="C15" s="183"/>
      <c r="D15" s="174">
        <f>E15</f>
        <v>2800</v>
      </c>
      <c r="E15" s="174">
        <v>2800</v>
      </c>
      <c r="F15" s="174" t="s">
        <v>4</v>
      </c>
    </row>
    <row r="16" spans="1:6" s="187" customFormat="1" ht="30.75" customHeight="1">
      <c r="A16" s="225" t="s">
        <v>6</v>
      </c>
      <c r="B16" s="29" t="s">
        <v>229</v>
      </c>
      <c r="C16" s="183"/>
      <c r="D16" s="174">
        <f>E16</f>
        <v>3000</v>
      </c>
      <c r="E16" s="174">
        <v>3000</v>
      </c>
      <c r="F16" s="174" t="s">
        <v>4</v>
      </c>
    </row>
    <row r="17" spans="1:6" s="187" customFormat="1" ht="30.75" customHeight="1">
      <c r="A17" s="237"/>
      <c r="B17" s="238" t="s">
        <v>773</v>
      </c>
      <c r="C17" s="239"/>
      <c r="D17" s="240">
        <f>E17</f>
        <v>57000</v>
      </c>
      <c r="E17" s="240">
        <v>57000</v>
      </c>
      <c r="F17" s="240"/>
    </row>
    <row r="18" spans="1:6" s="187" customFormat="1" ht="22.5" customHeight="1">
      <c r="A18" s="241">
        <v>1120</v>
      </c>
      <c r="B18" s="242" t="s">
        <v>230</v>
      </c>
      <c r="C18" s="243">
        <v>7136</v>
      </c>
      <c r="D18" s="244">
        <f>E18</f>
        <v>141499.79999999999</v>
      </c>
      <c r="E18" s="244">
        <f>E20</f>
        <v>141499.79999999999</v>
      </c>
      <c r="F18" s="245" t="s">
        <v>4</v>
      </c>
    </row>
    <row r="19" spans="1:6" s="187" customFormat="1" ht="19.5" customHeight="1">
      <c r="A19" s="224"/>
      <c r="B19" s="36" t="s">
        <v>226</v>
      </c>
      <c r="C19" s="37"/>
      <c r="D19" s="190"/>
      <c r="E19" s="190"/>
      <c r="F19" s="174"/>
    </row>
    <row r="20" spans="1:6" s="187" customFormat="1" ht="22.5" customHeight="1">
      <c r="A20" s="225" t="s">
        <v>7</v>
      </c>
      <c r="B20" s="29" t="s">
        <v>58</v>
      </c>
      <c r="C20" s="183"/>
      <c r="D20" s="174">
        <f>E20</f>
        <v>141499.79999999999</v>
      </c>
      <c r="E20" s="174">
        <v>141499.79999999999</v>
      </c>
      <c r="F20" s="174" t="s">
        <v>4</v>
      </c>
    </row>
    <row r="21" spans="1:6" s="187" customFormat="1" ht="36.75" customHeight="1">
      <c r="A21" s="241">
        <v>1130</v>
      </c>
      <c r="B21" s="242" t="s">
        <v>231</v>
      </c>
      <c r="C21" s="243">
        <v>7145</v>
      </c>
      <c r="D21" s="244">
        <f>E21</f>
        <v>8890</v>
      </c>
      <c r="E21" s="244">
        <f>E23</f>
        <v>8890</v>
      </c>
      <c r="F21" s="245" t="s">
        <v>4</v>
      </c>
    </row>
    <row r="22" spans="1:6" s="187" customFormat="1" ht="18.75" customHeight="1">
      <c r="A22" s="224"/>
      <c r="B22" s="36" t="s">
        <v>226</v>
      </c>
      <c r="C22" s="37"/>
      <c r="D22" s="190"/>
      <c r="E22" s="190"/>
      <c r="F22" s="174"/>
    </row>
    <row r="23" spans="1:6" s="191" customFormat="1" ht="23.25" customHeight="1">
      <c r="A23" s="225" t="s">
        <v>8</v>
      </c>
      <c r="B23" s="29" t="s">
        <v>232</v>
      </c>
      <c r="C23" s="183">
        <v>71452</v>
      </c>
      <c r="D23" s="179">
        <f>E23</f>
        <v>8890</v>
      </c>
      <c r="E23" s="179">
        <f>E26+E30+E31+E32+E33+E34+E35+E36+E37+E38+E39+E40+E41+E42+E43+E44+E45</f>
        <v>8890</v>
      </c>
      <c r="F23" s="179" t="s">
        <v>4</v>
      </c>
    </row>
    <row r="24" spans="1:6" s="187" customFormat="1" ht="54" customHeight="1">
      <c r="A24" s="225"/>
      <c r="B24" s="29" t="s">
        <v>769</v>
      </c>
      <c r="C24" s="37"/>
      <c r="D24" s="190"/>
      <c r="E24" s="174"/>
      <c r="F24" s="174"/>
    </row>
    <row r="25" spans="1:6" s="187" customFormat="1" ht="18.75" customHeight="1">
      <c r="A25" s="225"/>
      <c r="B25" s="29" t="s">
        <v>226</v>
      </c>
      <c r="C25" s="37"/>
      <c r="D25" s="190"/>
      <c r="E25" s="174"/>
      <c r="F25" s="174"/>
    </row>
    <row r="26" spans="1:6" s="191" customFormat="1" ht="41.25" customHeight="1">
      <c r="A26" s="226">
        <v>1132</v>
      </c>
      <c r="B26" s="202" t="s">
        <v>759</v>
      </c>
      <c r="C26" s="184"/>
      <c r="D26" s="337">
        <f>E26</f>
        <v>2200</v>
      </c>
      <c r="E26" s="339">
        <v>2200</v>
      </c>
      <c r="F26" s="184" t="s">
        <v>4</v>
      </c>
    </row>
    <row r="27" spans="1:6" s="187" customFormat="1" ht="16.5" customHeight="1">
      <c r="A27" s="227"/>
      <c r="B27" s="203" t="s">
        <v>233</v>
      </c>
      <c r="C27" s="185"/>
      <c r="D27" s="338"/>
      <c r="E27" s="340"/>
      <c r="F27" s="185"/>
    </row>
    <row r="28" spans="1:6" s="187" customFormat="1" ht="21.75" customHeight="1">
      <c r="A28" s="228">
        <v>1133</v>
      </c>
      <c r="B28" s="204" t="s">
        <v>234</v>
      </c>
      <c r="C28" s="186"/>
      <c r="D28" s="200">
        <f>E28</f>
        <v>0</v>
      </c>
      <c r="E28" s="186"/>
      <c r="F28" s="186" t="s">
        <v>4</v>
      </c>
    </row>
    <row r="29" spans="1:6" s="187" customFormat="1" ht="21.75" customHeight="1">
      <c r="A29" s="228">
        <v>1134</v>
      </c>
      <c r="B29" s="204" t="s">
        <v>235</v>
      </c>
      <c r="C29" s="186"/>
      <c r="D29" s="200">
        <f t="shared" ref="D29:D45" si="0">E29</f>
        <v>0</v>
      </c>
      <c r="E29" s="186"/>
      <c r="F29" s="186" t="s">
        <v>4</v>
      </c>
    </row>
    <row r="30" spans="1:6" s="187" customFormat="1" ht="82.5" customHeight="1">
      <c r="A30" s="228">
        <v>1135</v>
      </c>
      <c r="B30" s="205" t="s">
        <v>760</v>
      </c>
      <c r="C30" s="186"/>
      <c r="D30" s="200">
        <f t="shared" si="0"/>
        <v>0</v>
      </c>
      <c r="E30" s="186"/>
      <c r="F30" s="186" t="s">
        <v>4</v>
      </c>
    </row>
    <row r="31" spans="1:6" s="187" customFormat="1" ht="41.25" customHeight="1">
      <c r="A31" s="228">
        <v>1136</v>
      </c>
      <c r="B31" s="204" t="s">
        <v>761</v>
      </c>
      <c r="C31" s="186"/>
      <c r="D31" s="200">
        <f t="shared" si="0"/>
        <v>60</v>
      </c>
      <c r="E31" s="186">
        <v>60</v>
      </c>
      <c r="F31" s="186" t="s">
        <v>4</v>
      </c>
    </row>
    <row r="32" spans="1:6" s="187" customFormat="1" ht="54.75" customHeight="1">
      <c r="A32" s="228">
        <v>1137</v>
      </c>
      <c r="B32" s="204" t="s">
        <v>236</v>
      </c>
      <c r="C32" s="186"/>
      <c r="D32" s="200">
        <f t="shared" si="0"/>
        <v>4400</v>
      </c>
      <c r="E32" s="186">
        <v>4400</v>
      </c>
      <c r="F32" s="186" t="s">
        <v>4</v>
      </c>
    </row>
    <row r="33" spans="1:9" s="187" customFormat="1" ht="32.25" customHeight="1">
      <c r="A33" s="228">
        <v>1138</v>
      </c>
      <c r="B33" s="204" t="s">
        <v>237</v>
      </c>
      <c r="C33" s="186"/>
      <c r="D33" s="200">
        <f t="shared" si="0"/>
        <v>120</v>
      </c>
      <c r="E33" s="186">
        <v>120</v>
      </c>
      <c r="F33" s="186" t="s">
        <v>4</v>
      </c>
    </row>
    <row r="34" spans="1:9" s="187" customFormat="1" ht="72" customHeight="1">
      <c r="A34" s="228">
        <v>1139</v>
      </c>
      <c r="B34" s="204" t="s">
        <v>238</v>
      </c>
      <c r="C34" s="186"/>
      <c r="D34" s="200">
        <f t="shared" si="0"/>
        <v>650</v>
      </c>
      <c r="E34" s="186">
        <v>650</v>
      </c>
      <c r="F34" s="186" t="s">
        <v>4</v>
      </c>
    </row>
    <row r="35" spans="1:9" s="187" customFormat="1" ht="72" customHeight="1">
      <c r="A35" s="228">
        <v>1140</v>
      </c>
      <c r="B35" s="204" t="s">
        <v>762</v>
      </c>
      <c r="C35" s="186"/>
      <c r="D35" s="200">
        <f t="shared" si="0"/>
        <v>60</v>
      </c>
      <c r="E35" s="186">
        <v>60</v>
      </c>
      <c r="F35" s="186" t="s">
        <v>4</v>
      </c>
    </row>
    <row r="36" spans="1:9" s="187" customFormat="1" ht="41.25" customHeight="1">
      <c r="A36" s="228">
        <v>1141</v>
      </c>
      <c r="B36" s="204" t="s">
        <v>239</v>
      </c>
      <c r="C36" s="186"/>
      <c r="D36" s="200">
        <f t="shared" si="0"/>
        <v>0</v>
      </c>
      <c r="E36" s="186"/>
      <c r="F36" s="186" t="s">
        <v>4</v>
      </c>
    </row>
    <row r="37" spans="1:9" s="187" customFormat="1" ht="27" customHeight="1">
      <c r="A37" s="228">
        <v>1142</v>
      </c>
      <c r="B37" s="204" t="s">
        <v>240</v>
      </c>
      <c r="C37" s="186"/>
      <c r="D37" s="200">
        <f t="shared" si="0"/>
        <v>600</v>
      </c>
      <c r="E37" s="186">
        <v>600</v>
      </c>
      <c r="F37" s="186" t="s">
        <v>4</v>
      </c>
    </row>
    <row r="38" spans="1:9" s="187" customFormat="1" ht="35.25" customHeight="1">
      <c r="A38" s="228">
        <v>1143</v>
      </c>
      <c r="B38" s="204" t="s">
        <v>763</v>
      </c>
      <c r="C38" s="186"/>
      <c r="D38" s="200">
        <f t="shared" si="0"/>
        <v>0</v>
      </c>
      <c r="E38" s="236">
        <v>0</v>
      </c>
      <c r="F38" s="186" t="s">
        <v>4</v>
      </c>
    </row>
    <row r="39" spans="1:9" s="187" customFormat="1" ht="55.5" customHeight="1">
      <c r="A39" s="228">
        <v>1144</v>
      </c>
      <c r="B39" s="204" t="s">
        <v>241</v>
      </c>
      <c r="C39" s="186"/>
      <c r="D39" s="200">
        <f t="shared" si="0"/>
        <v>0</v>
      </c>
      <c r="E39" s="186"/>
      <c r="F39" s="186" t="s">
        <v>4</v>
      </c>
    </row>
    <row r="40" spans="1:9" s="187" customFormat="1" ht="29.25" customHeight="1">
      <c r="A40" s="228">
        <v>1145</v>
      </c>
      <c r="B40" s="204" t="s">
        <v>242</v>
      </c>
      <c r="C40" s="186"/>
      <c r="D40" s="200">
        <f t="shared" si="0"/>
        <v>150</v>
      </c>
      <c r="E40" s="186">
        <v>150</v>
      </c>
      <c r="F40" s="186" t="s">
        <v>4</v>
      </c>
    </row>
    <row r="41" spans="1:9" s="187" customFormat="1" ht="18" customHeight="1">
      <c r="A41" s="228">
        <v>1146</v>
      </c>
      <c r="B41" s="204" t="s">
        <v>764</v>
      </c>
      <c r="C41" s="186"/>
      <c r="D41" s="200">
        <f t="shared" si="0"/>
        <v>0</v>
      </c>
      <c r="E41" s="186"/>
      <c r="F41" s="186" t="s">
        <v>4</v>
      </c>
    </row>
    <row r="42" spans="1:9" s="187" customFormat="1" ht="39.75" customHeight="1">
      <c r="A42" s="228">
        <v>1147</v>
      </c>
      <c r="B42" s="204" t="s">
        <v>765</v>
      </c>
      <c r="C42" s="186"/>
      <c r="D42" s="200">
        <f t="shared" si="0"/>
        <v>300</v>
      </c>
      <c r="E42" s="186">
        <v>300</v>
      </c>
      <c r="F42" s="186" t="s">
        <v>4</v>
      </c>
    </row>
    <row r="43" spans="1:9" s="187" customFormat="1" ht="30.75" customHeight="1">
      <c r="A43" s="228">
        <v>1148</v>
      </c>
      <c r="B43" s="204" t="s">
        <v>766</v>
      </c>
      <c r="C43" s="186"/>
      <c r="D43" s="200">
        <f t="shared" si="0"/>
        <v>350</v>
      </c>
      <c r="E43" s="186">
        <v>350</v>
      </c>
      <c r="F43" s="186" t="s">
        <v>4</v>
      </c>
    </row>
    <row r="44" spans="1:9" s="187" customFormat="1" ht="42.75" customHeight="1">
      <c r="A44" s="228">
        <v>1149</v>
      </c>
      <c r="B44" s="204" t="s">
        <v>767</v>
      </c>
      <c r="C44" s="186"/>
      <c r="D44" s="200">
        <f t="shared" si="0"/>
        <v>0</v>
      </c>
      <c r="E44" s="186"/>
      <c r="F44" s="186" t="s">
        <v>4</v>
      </c>
      <c r="I44" s="192"/>
    </row>
    <row r="45" spans="1:9" s="187" customFormat="1" ht="20.25" customHeight="1">
      <c r="A45" s="228">
        <v>1150</v>
      </c>
      <c r="B45" s="204" t="s">
        <v>768</v>
      </c>
      <c r="C45" s="186"/>
      <c r="D45" s="200">
        <f t="shared" si="0"/>
        <v>0</v>
      </c>
      <c r="E45" s="186"/>
      <c r="F45" s="186" t="s">
        <v>4</v>
      </c>
    </row>
    <row r="46" spans="1:9" s="187" customFormat="1" ht="36.75" customHeight="1">
      <c r="A46" s="241">
        <v>1150</v>
      </c>
      <c r="B46" s="242" t="s">
        <v>243</v>
      </c>
      <c r="C46" s="243">
        <v>7146</v>
      </c>
      <c r="D46" s="244">
        <f t="shared" ref="D46" si="1">E46</f>
        <v>5600</v>
      </c>
      <c r="E46" s="244">
        <f>E48</f>
        <v>5600</v>
      </c>
      <c r="F46" s="245" t="s">
        <v>4</v>
      </c>
    </row>
    <row r="47" spans="1:9" s="187" customFormat="1" ht="15.75" customHeight="1">
      <c r="A47" s="224"/>
      <c r="B47" s="36" t="s">
        <v>226</v>
      </c>
      <c r="C47" s="37"/>
      <c r="D47" s="190"/>
      <c r="E47" s="190"/>
      <c r="F47" s="174"/>
    </row>
    <row r="48" spans="1:9" s="191" customFormat="1" ht="24.75" customHeight="1">
      <c r="A48" s="225" t="s">
        <v>9</v>
      </c>
      <c r="B48" s="29" t="s">
        <v>244</v>
      </c>
      <c r="C48" s="183"/>
      <c r="D48" s="179">
        <f>E48</f>
        <v>5600</v>
      </c>
      <c r="E48" s="179">
        <f>E51+E52</f>
        <v>5600</v>
      </c>
      <c r="F48" s="179" t="s">
        <v>4</v>
      </c>
    </row>
    <row r="49" spans="1:6" s="187" customFormat="1" ht="14.25" customHeight="1">
      <c r="A49" s="225"/>
      <c r="B49" s="29" t="s">
        <v>245</v>
      </c>
      <c r="C49" s="37"/>
      <c r="D49" s="190"/>
      <c r="E49" s="174"/>
      <c r="F49" s="174"/>
    </row>
    <row r="50" spans="1:6" s="187" customFormat="1" ht="18" customHeight="1">
      <c r="A50" s="225"/>
      <c r="B50" s="29" t="s">
        <v>226</v>
      </c>
      <c r="C50" s="37"/>
      <c r="D50" s="190"/>
      <c r="E50" s="174"/>
      <c r="F50" s="174"/>
    </row>
    <row r="51" spans="1:6" s="187" customFormat="1" ht="69" customHeight="1">
      <c r="A51" s="225" t="s">
        <v>10</v>
      </c>
      <c r="B51" s="30" t="s">
        <v>246</v>
      </c>
      <c r="C51" s="183"/>
      <c r="D51" s="174">
        <f>E51</f>
        <v>2200</v>
      </c>
      <c r="E51" s="174">
        <v>2200</v>
      </c>
      <c r="F51" s="174" t="s">
        <v>4</v>
      </c>
    </row>
    <row r="52" spans="1:6" s="187" customFormat="1" ht="76.5" customHeight="1">
      <c r="A52" s="224" t="s">
        <v>11</v>
      </c>
      <c r="B52" s="40" t="s">
        <v>247</v>
      </c>
      <c r="C52" s="183"/>
      <c r="D52" s="174">
        <f>E52</f>
        <v>3400</v>
      </c>
      <c r="E52" s="174">
        <v>3400</v>
      </c>
      <c r="F52" s="174" t="s">
        <v>4</v>
      </c>
    </row>
    <row r="53" spans="1:6" s="187" customFormat="1" ht="22.5" customHeight="1">
      <c r="A53" s="223">
        <v>1160</v>
      </c>
      <c r="B53" s="38" t="s">
        <v>248</v>
      </c>
      <c r="C53" s="35">
        <v>7161</v>
      </c>
      <c r="D53" s="189">
        <f>E53</f>
        <v>0</v>
      </c>
      <c r="E53" s="189">
        <f>E56+E61</f>
        <v>0</v>
      </c>
      <c r="F53" s="179" t="s">
        <v>4</v>
      </c>
    </row>
    <row r="54" spans="1:6" s="187" customFormat="1" ht="20.25" customHeight="1">
      <c r="A54" s="225"/>
      <c r="B54" s="29" t="s">
        <v>249</v>
      </c>
      <c r="C54" s="37"/>
      <c r="D54" s="190"/>
      <c r="E54" s="190"/>
      <c r="F54" s="174"/>
    </row>
    <row r="55" spans="1:6" s="187" customFormat="1" ht="20.25" customHeight="1">
      <c r="A55" s="224"/>
      <c r="B55" s="29" t="s">
        <v>226</v>
      </c>
      <c r="C55" s="37"/>
      <c r="D55" s="190"/>
      <c r="E55" s="190"/>
      <c r="F55" s="174"/>
    </row>
    <row r="56" spans="1:6" s="187" customFormat="1" ht="36.75" customHeight="1">
      <c r="A56" s="225" t="s">
        <v>12</v>
      </c>
      <c r="B56" s="29" t="s">
        <v>250</v>
      </c>
      <c r="C56" s="183"/>
      <c r="D56" s="174">
        <f>E56</f>
        <v>0</v>
      </c>
      <c r="E56" s="174">
        <f>E58+E59+E60</f>
        <v>0</v>
      </c>
      <c r="F56" s="174" t="s">
        <v>4</v>
      </c>
    </row>
    <row r="57" spans="1:6" s="187" customFormat="1" ht="18.75" customHeight="1">
      <c r="A57" s="225"/>
      <c r="B57" s="29" t="s">
        <v>251</v>
      </c>
      <c r="C57" s="37"/>
      <c r="D57" s="190"/>
      <c r="E57" s="174"/>
      <c r="F57" s="174"/>
    </row>
    <row r="58" spans="1:6" s="187" customFormat="1" ht="18.75" customHeight="1">
      <c r="A58" s="229" t="s">
        <v>13</v>
      </c>
      <c r="B58" s="30" t="s">
        <v>252</v>
      </c>
      <c r="C58" s="183"/>
      <c r="D58" s="174">
        <f>E58</f>
        <v>0</v>
      </c>
      <c r="E58" s="174"/>
      <c r="F58" s="174" t="s">
        <v>4</v>
      </c>
    </row>
    <row r="59" spans="1:6" s="187" customFormat="1" ht="18.75" customHeight="1">
      <c r="A59" s="229" t="s">
        <v>14</v>
      </c>
      <c r="B59" s="30" t="s">
        <v>253</v>
      </c>
      <c r="C59" s="183"/>
      <c r="D59" s="174">
        <f>E59</f>
        <v>0</v>
      </c>
      <c r="E59" s="174"/>
      <c r="F59" s="174" t="s">
        <v>4</v>
      </c>
    </row>
    <row r="60" spans="1:6" s="187" customFormat="1" ht="57.75" customHeight="1">
      <c r="A60" s="229" t="s">
        <v>15</v>
      </c>
      <c r="B60" s="30" t="s">
        <v>222</v>
      </c>
      <c r="C60" s="183"/>
      <c r="D60" s="174">
        <f>E60</f>
        <v>0</v>
      </c>
      <c r="E60" s="174"/>
      <c r="F60" s="174" t="s">
        <v>4</v>
      </c>
    </row>
    <row r="61" spans="1:6" s="187" customFormat="1" ht="71.25" customHeight="1">
      <c r="A61" s="229" t="s">
        <v>16</v>
      </c>
      <c r="B61" s="29" t="s">
        <v>254</v>
      </c>
      <c r="C61" s="183"/>
      <c r="D61" s="174">
        <f>E61</f>
        <v>0</v>
      </c>
      <c r="E61" s="174"/>
      <c r="F61" s="174" t="s">
        <v>4</v>
      </c>
    </row>
    <row r="62" spans="1:6" s="187" customFormat="1" ht="26.25" customHeight="1">
      <c r="A62" s="241">
        <v>1200</v>
      </c>
      <c r="B62" s="246" t="s">
        <v>255</v>
      </c>
      <c r="C62" s="243">
        <v>7300</v>
      </c>
      <c r="D62" s="244">
        <f>E62+F62</f>
        <v>1515276.2</v>
      </c>
      <c r="E62" s="244">
        <f>E65+E71+E77</f>
        <v>1515276.2</v>
      </c>
      <c r="F62" s="245">
        <f>F68+F74+F87</f>
        <v>0</v>
      </c>
    </row>
    <row r="63" spans="1:6" s="187" customFormat="1" ht="30" customHeight="1">
      <c r="A63" s="224"/>
      <c r="B63" s="36" t="s">
        <v>256</v>
      </c>
      <c r="C63" s="37"/>
      <c r="D63" s="190"/>
      <c r="E63" s="190"/>
      <c r="F63" s="174"/>
    </row>
    <row r="64" spans="1:6" s="187" customFormat="1" ht="19.5" customHeight="1">
      <c r="A64" s="224"/>
      <c r="B64" s="36" t="s">
        <v>226</v>
      </c>
      <c r="C64" s="37"/>
      <c r="D64" s="190"/>
      <c r="E64" s="190"/>
      <c r="F64" s="174"/>
    </row>
    <row r="65" spans="1:6" s="187" customFormat="1" ht="30" customHeight="1">
      <c r="A65" s="223">
        <v>1210</v>
      </c>
      <c r="B65" s="38" t="s">
        <v>257</v>
      </c>
      <c r="C65" s="35">
        <v>7311</v>
      </c>
      <c r="D65" s="189">
        <f>E65</f>
        <v>0</v>
      </c>
      <c r="E65" s="189">
        <f>E67</f>
        <v>0</v>
      </c>
      <c r="F65" s="179" t="s">
        <v>4</v>
      </c>
    </row>
    <row r="66" spans="1:6" s="187" customFormat="1" ht="21" customHeight="1">
      <c r="A66" s="224"/>
      <c r="B66" s="36" t="s">
        <v>226</v>
      </c>
      <c r="C66" s="37"/>
      <c r="D66" s="190"/>
      <c r="E66" s="190"/>
      <c r="F66" s="174"/>
    </row>
    <row r="67" spans="1:6" s="187" customFormat="1" ht="55.5" customHeight="1">
      <c r="A67" s="225" t="s">
        <v>17</v>
      </c>
      <c r="B67" s="29" t="s">
        <v>258</v>
      </c>
      <c r="C67" s="41"/>
      <c r="D67" s="174">
        <f>E67</f>
        <v>0</v>
      </c>
      <c r="E67" s="174"/>
      <c r="F67" s="174" t="s">
        <v>4</v>
      </c>
    </row>
    <row r="68" spans="1:6" s="187" customFormat="1" ht="36.75" customHeight="1">
      <c r="A68" s="230" t="s">
        <v>18</v>
      </c>
      <c r="B68" s="38" t="s">
        <v>259</v>
      </c>
      <c r="C68" s="42">
        <v>7312</v>
      </c>
      <c r="D68" s="179">
        <f>F68</f>
        <v>0</v>
      </c>
      <c r="E68" s="179" t="s">
        <v>4</v>
      </c>
      <c r="F68" s="174">
        <f>F70</f>
        <v>0</v>
      </c>
    </row>
    <row r="69" spans="1:6" s="187" customFormat="1" ht="15.75" customHeight="1">
      <c r="A69" s="230"/>
      <c r="B69" s="36" t="s">
        <v>226</v>
      </c>
      <c r="C69" s="35"/>
      <c r="D69" s="179"/>
      <c r="E69" s="179"/>
      <c r="F69" s="179"/>
    </row>
    <row r="70" spans="1:6" s="187" customFormat="1" ht="57" customHeight="1">
      <c r="A70" s="224" t="s">
        <v>19</v>
      </c>
      <c r="B70" s="29" t="s">
        <v>260</v>
      </c>
      <c r="C70" s="41"/>
      <c r="D70" s="174">
        <f>F70</f>
        <v>0</v>
      </c>
      <c r="E70" s="174" t="s">
        <v>4</v>
      </c>
      <c r="F70" s="174"/>
    </row>
    <row r="71" spans="1:6" s="187" customFormat="1" ht="36.75" customHeight="1">
      <c r="A71" s="230" t="s">
        <v>20</v>
      </c>
      <c r="B71" s="38" t="s">
        <v>261</v>
      </c>
      <c r="C71" s="42">
        <v>7321</v>
      </c>
      <c r="D71" s="179">
        <f>E71</f>
        <v>0</v>
      </c>
      <c r="E71" s="179">
        <f>E73</f>
        <v>0</v>
      </c>
      <c r="F71" s="179" t="s">
        <v>4</v>
      </c>
    </row>
    <row r="72" spans="1:6" s="187" customFormat="1" ht="13.5">
      <c r="A72" s="230"/>
      <c r="B72" s="36" t="s">
        <v>226</v>
      </c>
      <c r="C72" s="35"/>
      <c r="D72" s="179"/>
      <c r="E72" s="179"/>
      <c r="F72" s="179"/>
    </row>
    <row r="73" spans="1:6" s="187" customFormat="1" ht="56.25" customHeight="1">
      <c r="A73" s="225" t="s">
        <v>21</v>
      </c>
      <c r="B73" s="29" t="s">
        <v>262</v>
      </c>
      <c r="C73" s="41"/>
      <c r="D73" s="174">
        <f>E73</f>
        <v>0</v>
      </c>
      <c r="E73" s="174"/>
      <c r="F73" s="174" t="s">
        <v>4</v>
      </c>
    </row>
    <row r="74" spans="1:6" s="187" customFormat="1" ht="36.75" customHeight="1">
      <c r="A74" s="230" t="s">
        <v>22</v>
      </c>
      <c r="B74" s="38" t="s">
        <v>263</v>
      </c>
      <c r="C74" s="42">
        <v>7322</v>
      </c>
      <c r="D74" s="179">
        <f>F74</f>
        <v>0</v>
      </c>
      <c r="E74" s="179" t="s">
        <v>4</v>
      </c>
      <c r="F74" s="174">
        <f>F76</f>
        <v>0</v>
      </c>
    </row>
    <row r="75" spans="1:6" s="187" customFormat="1" ht="21" customHeight="1">
      <c r="A75" s="230"/>
      <c r="B75" s="36" t="s">
        <v>226</v>
      </c>
      <c r="C75" s="35"/>
      <c r="D75" s="179"/>
      <c r="E75" s="179"/>
      <c r="F75" s="179"/>
    </row>
    <row r="76" spans="1:6" s="187" customFormat="1" ht="42.75" customHeight="1">
      <c r="A76" s="225" t="s">
        <v>23</v>
      </c>
      <c r="B76" s="29" t="s">
        <v>264</v>
      </c>
      <c r="C76" s="41"/>
      <c r="D76" s="174">
        <f>F76</f>
        <v>0</v>
      </c>
      <c r="E76" s="174" t="s">
        <v>4</v>
      </c>
      <c r="F76" s="174"/>
    </row>
    <row r="77" spans="1:6" s="187" customFormat="1" ht="36.75" customHeight="1">
      <c r="A77" s="223">
        <v>1250</v>
      </c>
      <c r="B77" s="38" t="s">
        <v>265</v>
      </c>
      <c r="C77" s="35">
        <v>7331</v>
      </c>
      <c r="D77" s="189">
        <f>E77</f>
        <v>1515276.2</v>
      </c>
      <c r="E77" s="189">
        <f>E80+E81+E85+E86</f>
        <v>1515276.2</v>
      </c>
      <c r="F77" s="179" t="s">
        <v>4</v>
      </c>
    </row>
    <row r="78" spans="1:6" s="187" customFormat="1" ht="21.75" customHeight="1">
      <c r="A78" s="224"/>
      <c r="B78" s="36" t="s">
        <v>266</v>
      </c>
      <c r="C78" s="37"/>
      <c r="D78" s="190"/>
      <c r="E78" s="190"/>
      <c r="F78" s="174"/>
    </row>
    <row r="79" spans="1:6" s="187" customFormat="1" ht="16.5" customHeight="1">
      <c r="A79" s="224"/>
      <c r="B79" s="36" t="s">
        <v>233</v>
      </c>
      <c r="C79" s="37"/>
      <c r="D79" s="190"/>
      <c r="E79" s="190"/>
      <c r="F79" s="174"/>
    </row>
    <row r="80" spans="1:6" s="187" customFormat="1" ht="35.25" customHeight="1">
      <c r="A80" s="225" t="s">
        <v>24</v>
      </c>
      <c r="B80" s="29" t="s">
        <v>267</v>
      </c>
      <c r="C80" s="183"/>
      <c r="D80" s="174">
        <f>E80</f>
        <v>1515276.2</v>
      </c>
      <c r="E80" s="174">
        <v>1515276.2</v>
      </c>
      <c r="F80" s="174" t="s">
        <v>4</v>
      </c>
    </row>
    <row r="81" spans="1:6" s="187" customFormat="1" ht="30.75" customHeight="1">
      <c r="A81" s="225" t="s">
        <v>25</v>
      </c>
      <c r="B81" s="29" t="s">
        <v>268</v>
      </c>
      <c r="C81" s="41"/>
      <c r="D81" s="174">
        <f>E81</f>
        <v>0</v>
      </c>
      <c r="E81" s="174">
        <f>E83+E84</f>
        <v>0</v>
      </c>
      <c r="F81" s="174" t="s">
        <v>4</v>
      </c>
    </row>
    <row r="82" spans="1:6" s="187" customFormat="1" ht="20.25" customHeight="1">
      <c r="A82" s="225"/>
      <c r="B82" s="40" t="s">
        <v>226</v>
      </c>
      <c r="C82" s="41"/>
      <c r="D82" s="174"/>
      <c r="E82" s="174"/>
      <c r="F82" s="174"/>
    </row>
    <row r="83" spans="1:6" s="187" customFormat="1" ht="55.5" customHeight="1">
      <c r="A83" s="225" t="s">
        <v>26</v>
      </c>
      <c r="B83" s="39" t="s">
        <v>269</v>
      </c>
      <c r="C83" s="183"/>
      <c r="D83" s="174">
        <f>E83</f>
        <v>0</v>
      </c>
      <c r="E83" s="174"/>
      <c r="F83" s="174" t="s">
        <v>4</v>
      </c>
    </row>
    <row r="84" spans="1:6" s="187" customFormat="1" ht="36.75" customHeight="1">
      <c r="A84" s="225" t="s">
        <v>27</v>
      </c>
      <c r="B84" s="39" t="s">
        <v>270</v>
      </c>
      <c r="C84" s="183"/>
      <c r="D84" s="174">
        <f>E84</f>
        <v>0</v>
      </c>
      <c r="E84" s="174"/>
      <c r="F84" s="174" t="s">
        <v>4</v>
      </c>
    </row>
    <row r="85" spans="1:6" s="187" customFormat="1" ht="36.75" customHeight="1">
      <c r="A85" s="225" t="s">
        <v>28</v>
      </c>
      <c r="B85" s="29" t="s">
        <v>271</v>
      </c>
      <c r="C85" s="41"/>
      <c r="D85" s="174">
        <f>E85</f>
        <v>0</v>
      </c>
      <c r="E85" s="174"/>
      <c r="F85" s="174" t="s">
        <v>4</v>
      </c>
    </row>
    <row r="86" spans="1:6" s="187" customFormat="1" ht="42.75" customHeight="1">
      <c r="A86" s="225" t="s">
        <v>29</v>
      </c>
      <c r="B86" s="29" t="s">
        <v>272</v>
      </c>
      <c r="C86" s="41"/>
      <c r="D86" s="174">
        <f>E86</f>
        <v>0</v>
      </c>
      <c r="E86" s="174"/>
      <c r="F86" s="174" t="s">
        <v>4</v>
      </c>
    </row>
    <row r="87" spans="1:6" s="187" customFormat="1" ht="36.75" customHeight="1">
      <c r="A87" s="223">
        <v>1260</v>
      </c>
      <c r="B87" s="38" t="s">
        <v>273</v>
      </c>
      <c r="C87" s="35">
        <v>7332</v>
      </c>
      <c r="D87" s="189">
        <f>F87</f>
        <v>0</v>
      </c>
      <c r="E87" s="179" t="s">
        <v>4</v>
      </c>
      <c r="F87" s="179">
        <f>F90+F91</f>
        <v>0</v>
      </c>
    </row>
    <row r="88" spans="1:6" s="187" customFormat="1" ht="24" customHeight="1">
      <c r="A88" s="224"/>
      <c r="B88" s="36" t="s">
        <v>274</v>
      </c>
      <c r="C88" s="37"/>
      <c r="D88" s="190"/>
      <c r="E88" s="174"/>
      <c r="F88" s="174"/>
    </row>
    <row r="89" spans="1:6" s="187" customFormat="1" ht="17.25" customHeight="1">
      <c r="A89" s="224"/>
      <c r="B89" s="36" t="s">
        <v>226</v>
      </c>
      <c r="C89" s="37"/>
      <c r="D89" s="190"/>
      <c r="E89" s="174"/>
      <c r="F89" s="174"/>
    </row>
    <row r="90" spans="1:6" s="187" customFormat="1" ht="36.75" customHeight="1">
      <c r="A90" s="225" t="s">
        <v>30</v>
      </c>
      <c r="B90" s="29" t="s">
        <v>275</v>
      </c>
      <c r="C90" s="41"/>
      <c r="D90" s="174">
        <f>F90</f>
        <v>0</v>
      </c>
      <c r="E90" s="174" t="s">
        <v>4</v>
      </c>
      <c r="F90" s="174"/>
    </row>
    <row r="91" spans="1:6" s="187" customFormat="1" ht="36.75" customHeight="1">
      <c r="A91" s="225" t="s">
        <v>31</v>
      </c>
      <c r="B91" s="29" t="s">
        <v>276</v>
      </c>
      <c r="C91" s="41"/>
      <c r="D91" s="174">
        <f>F91</f>
        <v>0</v>
      </c>
      <c r="E91" s="174" t="s">
        <v>4</v>
      </c>
      <c r="F91" s="174"/>
    </row>
    <row r="92" spans="1:6" s="187" customFormat="1" ht="22.5" customHeight="1">
      <c r="A92" s="241">
        <v>1300</v>
      </c>
      <c r="B92" s="242" t="s">
        <v>277</v>
      </c>
      <c r="C92" s="243">
        <v>7400</v>
      </c>
      <c r="D92" s="244">
        <f>E92+F92-F138</f>
        <v>128729</v>
      </c>
      <c r="E92" s="244">
        <f>E98+E101+E108+E114+E119+E124+E134</f>
        <v>128729</v>
      </c>
      <c r="F92" s="245">
        <f>F95+F129+F134</f>
        <v>0</v>
      </c>
    </row>
    <row r="93" spans="1:6" s="187" customFormat="1" ht="36.75" customHeight="1">
      <c r="A93" s="224"/>
      <c r="B93" s="36" t="s">
        <v>278</v>
      </c>
      <c r="C93" s="37"/>
      <c r="D93" s="190"/>
      <c r="E93" s="190"/>
      <c r="F93" s="174"/>
    </row>
    <row r="94" spans="1:6" s="187" customFormat="1" ht="16.5" customHeight="1">
      <c r="A94" s="224"/>
      <c r="B94" s="36" t="s">
        <v>226</v>
      </c>
      <c r="C94" s="37"/>
      <c r="D94" s="190"/>
      <c r="E94" s="190"/>
      <c r="F94" s="174"/>
    </row>
    <row r="95" spans="1:6" s="187" customFormat="1" ht="21" customHeight="1">
      <c r="A95" s="223">
        <v>1310</v>
      </c>
      <c r="B95" s="38" t="s">
        <v>279</v>
      </c>
      <c r="C95" s="35">
        <v>7411</v>
      </c>
      <c r="D95" s="189">
        <f>F95</f>
        <v>0</v>
      </c>
      <c r="E95" s="179" t="s">
        <v>4</v>
      </c>
      <c r="F95" s="179">
        <f>F97</f>
        <v>0</v>
      </c>
    </row>
    <row r="96" spans="1:6" s="187" customFormat="1" ht="15.75" customHeight="1">
      <c r="A96" s="224"/>
      <c r="B96" s="36" t="s">
        <v>226</v>
      </c>
      <c r="C96" s="37"/>
      <c r="D96" s="190"/>
      <c r="E96" s="174"/>
      <c r="F96" s="174"/>
    </row>
    <row r="97" spans="1:6" s="187" customFormat="1" ht="41.25" customHeight="1">
      <c r="A97" s="225" t="s">
        <v>32</v>
      </c>
      <c r="B97" s="29" t="s">
        <v>280</v>
      </c>
      <c r="C97" s="41"/>
      <c r="D97" s="174">
        <f>F97</f>
        <v>0</v>
      </c>
      <c r="E97" s="174" t="s">
        <v>4</v>
      </c>
      <c r="F97" s="174"/>
    </row>
    <row r="98" spans="1:6" s="187" customFormat="1" ht="21" customHeight="1">
      <c r="A98" s="223">
        <v>1320</v>
      </c>
      <c r="B98" s="38" t="s">
        <v>281</v>
      </c>
      <c r="C98" s="35">
        <v>7412</v>
      </c>
      <c r="D98" s="189">
        <f>E98</f>
        <v>0</v>
      </c>
      <c r="E98" s="189">
        <f>E100</f>
        <v>0</v>
      </c>
      <c r="F98" s="179" t="s">
        <v>4</v>
      </c>
    </row>
    <row r="99" spans="1:6" s="187" customFormat="1" ht="16.5" customHeight="1">
      <c r="A99" s="224"/>
      <c r="B99" s="36" t="s">
        <v>226</v>
      </c>
      <c r="C99" s="37"/>
      <c r="D99" s="190"/>
      <c r="E99" s="190"/>
      <c r="F99" s="174"/>
    </row>
    <row r="100" spans="1:6" s="187" customFormat="1" ht="41.25" customHeight="1">
      <c r="A100" s="225" t="s">
        <v>33</v>
      </c>
      <c r="B100" s="29" t="s">
        <v>282</v>
      </c>
      <c r="C100" s="41"/>
      <c r="D100" s="174">
        <f>E100</f>
        <v>0</v>
      </c>
      <c r="E100" s="174"/>
      <c r="F100" s="174" t="s">
        <v>4</v>
      </c>
    </row>
    <row r="101" spans="1:6" s="187" customFormat="1" ht="24" customHeight="1">
      <c r="A101" s="223">
        <v>1330</v>
      </c>
      <c r="B101" s="38" t="s">
        <v>283</v>
      </c>
      <c r="C101" s="35">
        <v>7415</v>
      </c>
      <c r="D101" s="189">
        <f>E101</f>
        <v>19500</v>
      </c>
      <c r="E101" s="189">
        <f>E104+E105+E106+E107</f>
        <v>19500</v>
      </c>
      <c r="F101" s="179" t="s">
        <v>4</v>
      </c>
    </row>
    <row r="102" spans="1:6" s="187" customFormat="1" ht="24" customHeight="1">
      <c r="A102" s="224"/>
      <c r="B102" s="36" t="s">
        <v>284</v>
      </c>
      <c r="C102" s="37"/>
      <c r="D102" s="190"/>
      <c r="E102" s="190"/>
      <c r="F102" s="174"/>
    </row>
    <row r="103" spans="1:6" s="187" customFormat="1" ht="17.25" customHeight="1">
      <c r="A103" s="224"/>
      <c r="B103" s="36" t="s">
        <v>226</v>
      </c>
      <c r="C103" s="37"/>
      <c r="D103" s="190"/>
      <c r="E103" s="190"/>
      <c r="F103" s="174"/>
    </row>
    <row r="104" spans="1:6" s="187" customFormat="1" ht="23.25" customHeight="1">
      <c r="A104" s="225" t="s">
        <v>34</v>
      </c>
      <c r="B104" s="29" t="s">
        <v>285</v>
      </c>
      <c r="C104" s="41"/>
      <c r="D104" s="174">
        <f>E104</f>
        <v>10000</v>
      </c>
      <c r="E104" s="174">
        <v>10000</v>
      </c>
      <c r="F104" s="174" t="s">
        <v>4</v>
      </c>
    </row>
    <row r="105" spans="1:6" s="187" customFormat="1" ht="33" customHeight="1">
      <c r="A105" s="225" t="s">
        <v>35</v>
      </c>
      <c r="B105" s="29" t="s">
        <v>286</v>
      </c>
      <c r="C105" s="41"/>
      <c r="D105" s="174">
        <f>E105</f>
        <v>500</v>
      </c>
      <c r="E105" s="174">
        <v>500</v>
      </c>
      <c r="F105" s="174" t="s">
        <v>4</v>
      </c>
    </row>
    <row r="106" spans="1:6" s="187" customFormat="1" ht="46.5" customHeight="1">
      <c r="A106" s="225" t="s">
        <v>36</v>
      </c>
      <c r="B106" s="29" t="s">
        <v>287</v>
      </c>
      <c r="C106" s="41"/>
      <c r="D106" s="174">
        <f>E106</f>
        <v>0</v>
      </c>
      <c r="E106" s="174"/>
      <c r="F106" s="174" t="s">
        <v>4</v>
      </c>
    </row>
    <row r="107" spans="1:6" s="187" customFormat="1" ht="21.75" customHeight="1">
      <c r="A107" s="224" t="s">
        <v>37</v>
      </c>
      <c r="B107" s="29" t="s">
        <v>288</v>
      </c>
      <c r="C107" s="41"/>
      <c r="D107" s="174">
        <f>E107</f>
        <v>9000</v>
      </c>
      <c r="E107" s="174">
        <v>9000</v>
      </c>
      <c r="F107" s="174" t="s">
        <v>4</v>
      </c>
    </row>
    <row r="108" spans="1:6" s="187" customFormat="1" ht="36.75" customHeight="1">
      <c r="A108" s="223">
        <v>1340</v>
      </c>
      <c r="B108" s="38" t="s">
        <v>289</v>
      </c>
      <c r="C108" s="35">
        <v>7421</v>
      </c>
      <c r="D108" s="189">
        <f>E108</f>
        <v>1999</v>
      </c>
      <c r="E108" s="189">
        <f>E111+E112+E113</f>
        <v>1999</v>
      </c>
      <c r="F108" s="179" t="s">
        <v>4</v>
      </c>
    </row>
    <row r="109" spans="1:6" s="187" customFormat="1" ht="27.75" customHeight="1">
      <c r="A109" s="224"/>
      <c r="B109" s="36" t="s">
        <v>290</v>
      </c>
      <c r="C109" s="37"/>
      <c r="D109" s="190"/>
      <c r="E109" s="190"/>
      <c r="F109" s="174"/>
    </row>
    <row r="110" spans="1:6" s="187" customFormat="1" ht="18" customHeight="1">
      <c r="A110" s="224"/>
      <c r="B110" s="36" t="s">
        <v>226</v>
      </c>
      <c r="C110" s="37"/>
      <c r="D110" s="190"/>
      <c r="E110" s="190"/>
      <c r="F110" s="174"/>
    </row>
    <row r="111" spans="1:6" s="187" customFormat="1" ht="78.75" customHeight="1">
      <c r="A111" s="225" t="s">
        <v>38</v>
      </c>
      <c r="B111" s="29" t="s">
        <v>291</v>
      </c>
      <c r="C111" s="41"/>
      <c r="D111" s="174">
        <f>E111</f>
        <v>0</v>
      </c>
      <c r="E111" s="174"/>
      <c r="F111" s="174" t="s">
        <v>4</v>
      </c>
    </row>
    <row r="112" spans="1:6" s="187" customFormat="1" ht="51.75" customHeight="1">
      <c r="A112" s="225" t="s">
        <v>39</v>
      </c>
      <c r="B112" s="29" t="s">
        <v>292</v>
      </c>
      <c r="C112" s="183"/>
      <c r="D112" s="174">
        <f>E112</f>
        <v>1999</v>
      </c>
      <c r="E112" s="174">
        <v>1999</v>
      </c>
      <c r="F112" s="174" t="s">
        <v>4</v>
      </c>
    </row>
    <row r="113" spans="1:6" s="187" customFormat="1" ht="62.25" customHeight="1">
      <c r="A113" s="225" t="s">
        <v>40</v>
      </c>
      <c r="B113" s="29" t="s">
        <v>293</v>
      </c>
      <c r="C113" s="183"/>
      <c r="D113" s="174">
        <f>E113</f>
        <v>0</v>
      </c>
      <c r="E113" s="174"/>
      <c r="F113" s="174" t="s">
        <v>4</v>
      </c>
    </row>
    <row r="114" spans="1:6" s="187" customFormat="1" ht="27" customHeight="1">
      <c r="A114" s="241">
        <v>1350</v>
      </c>
      <c r="B114" s="242" t="s">
        <v>294</v>
      </c>
      <c r="C114" s="243">
        <v>7422</v>
      </c>
      <c r="D114" s="244">
        <f>E114</f>
        <v>91230</v>
      </c>
      <c r="E114" s="244">
        <f>E117+E118</f>
        <v>91230</v>
      </c>
      <c r="F114" s="245" t="s">
        <v>4</v>
      </c>
    </row>
    <row r="115" spans="1:6" s="187" customFormat="1" ht="18" customHeight="1">
      <c r="A115" s="224"/>
      <c r="B115" s="36" t="s">
        <v>295</v>
      </c>
      <c r="C115" s="37"/>
      <c r="D115" s="190"/>
      <c r="E115" s="190"/>
      <c r="F115" s="174"/>
    </row>
    <row r="116" spans="1:6" s="187" customFormat="1" ht="18" customHeight="1">
      <c r="A116" s="224"/>
      <c r="B116" s="36" t="s">
        <v>226</v>
      </c>
      <c r="C116" s="37"/>
      <c r="D116" s="190"/>
      <c r="E116" s="190"/>
      <c r="F116" s="174"/>
    </row>
    <row r="117" spans="1:6" s="187" customFormat="1" ht="18" customHeight="1">
      <c r="A117" s="225" t="s">
        <v>41</v>
      </c>
      <c r="B117" s="29" t="s">
        <v>296</v>
      </c>
      <c r="C117" s="38"/>
      <c r="D117" s="174">
        <f>E117</f>
        <v>84230</v>
      </c>
      <c r="E117" s="174">
        <v>84230</v>
      </c>
      <c r="F117" s="174" t="s">
        <v>4</v>
      </c>
    </row>
    <row r="118" spans="1:6" s="187" customFormat="1" ht="36.75" customHeight="1">
      <c r="A118" s="225" t="s">
        <v>42</v>
      </c>
      <c r="B118" s="29" t="s">
        <v>297</v>
      </c>
      <c r="C118" s="183"/>
      <c r="D118" s="174">
        <f>E118</f>
        <v>7000</v>
      </c>
      <c r="E118" s="174">
        <v>7000</v>
      </c>
      <c r="F118" s="174" t="s">
        <v>4</v>
      </c>
    </row>
    <row r="119" spans="1:6" s="187" customFormat="1" ht="29.25" customHeight="1">
      <c r="A119" s="223">
        <v>1360</v>
      </c>
      <c r="B119" s="38" t="s">
        <v>298</v>
      </c>
      <c r="C119" s="35">
        <v>7431</v>
      </c>
      <c r="D119" s="189">
        <f>E119</f>
        <v>2500</v>
      </c>
      <c r="E119" s="189">
        <f>E122+E123</f>
        <v>2500</v>
      </c>
      <c r="F119" s="179" t="s">
        <v>4</v>
      </c>
    </row>
    <row r="120" spans="1:6" s="187" customFormat="1" ht="18" customHeight="1">
      <c r="A120" s="224"/>
      <c r="B120" s="36" t="s">
        <v>299</v>
      </c>
      <c r="C120" s="37"/>
      <c r="D120" s="190"/>
      <c r="E120" s="190"/>
      <c r="F120" s="174"/>
    </row>
    <row r="121" spans="1:6" s="187" customFormat="1" ht="15" customHeight="1">
      <c r="A121" s="224"/>
      <c r="B121" s="36" t="s">
        <v>226</v>
      </c>
      <c r="C121" s="37"/>
      <c r="D121" s="190"/>
      <c r="E121" s="190"/>
      <c r="F121" s="174"/>
    </row>
    <row r="122" spans="1:6" s="187" customFormat="1" ht="45" customHeight="1">
      <c r="A122" s="225" t="s">
        <v>43</v>
      </c>
      <c r="B122" s="29" t="s">
        <v>300</v>
      </c>
      <c r="C122" s="41"/>
      <c r="D122" s="174">
        <f>E122</f>
        <v>2500</v>
      </c>
      <c r="E122" s="174">
        <v>2500</v>
      </c>
      <c r="F122" s="174" t="s">
        <v>4</v>
      </c>
    </row>
    <row r="123" spans="1:6" s="187" customFormat="1" ht="39.75" customHeight="1">
      <c r="A123" s="225" t="s">
        <v>44</v>
      </c>
      <c r="B123" s="29" t="s">
        <v>301</v>
      </c>
      <c r="C123" s="41"/>
      <c r="D123" s="174">
        <f>E123</f>
        <v>0</v>
      </c>
      <c r="E123" s="174"/>
      <c r="F123" s="174" t="s">
        <v>4</v>
      </c>
    </row>
    <row r="124" spans="1:6" s="187" customFormat="1" ht="21" customHeight="1">
      <c r="A124" s="223">
        <v>1370</v>
      </c>
      <c r="B124" s="38" t="s">
        <v>302</v>
      </c>
      <c r="C124" s="35">
        <v>7441</v>
      </c>
      <c r="D124" s="174">
        <f>E124</f>
        <v>0</v>
      </c>
      <c r="E124" s="174">
        <f>E127+E128</f>
        <v>0</v>
      </c>
      <c r="F124" s="179" t="s">
        <v>4</v>
      </c>
    </row>
    <row r="125" spans="1:6" s="187" customFormat="1" ht="17.25" customHeight="1">
      <c r="A125" s="224"/>
      <c r="B125" s="36" t="s">
        <v>303</v>
      </c>
      <c r="C125" s="37"/>
      <c r="D125" s="190"/>
      <c r="E125" s="174"/>
      <c r="F125" s="174"/>
    </row>
    <row r="126" spans="1:6" s="187" customFormat="1" ht="19.5" customHeight="1">
      <c r="A126" s="224"/>
      <c r="B126" s="36" t="s">
        <v>226</v>
      </c>
      <c r="C126" s="37"/>
      <c r="D126" s="190"/>
      <c r="E126" s="174"/>
      <c r="F126" s="174"/>
    </row>
    <row r="127" spans="1:6" s="187" customFormat="1" ht="84.75" customHeight="1">
      <c r="A127" s="224" t="s">
        <v>45</v>
      </c>
      <c r="B127" s="209" t="s">
        <v>304</v>
      </c>
      <c r="C127" s="41"/>
      <c r="D127" s="174">
        <f>E127</f>
        <v>0</v>
      </c>
      <c r="E127" s="174"/>
      <c r="F127" s="174" t="s">
        <v>4</v>
      </c>
    </row>
    <row r="128" spans="1:6" s="187" customFormat="1" ht="90" customHeight="1">
      <c r="A128" s="225" t="s">
        <v>221</v>
      </c>
      <c r="B128" s="209" t="s">
        <v>305</v>
      </c>
      <c r="C128" s="41"/>
      <c r="D128" s="174">
        <f>E128</f>
        <v>0</v>
      </c>
      <c r="E128" s="174"/>
      <c r="F128" s="174" t="s">
        <v>4</v>
      </c>
    </row>
    <row r="129" spans="1:6" s="187" customFormat="1" ht="24.75" customHeight="1">
      <c r="A129" s="223">
        <v>1380</v>
      </c>
      <c r="B129" s="38" t="s">
        <v>306</v>
      </c>
      <c r="C129" s="35">
        <v>7442</v>
      </c>
      <c r="D129" s="189">
        <f>F129</f>
        <v>0</v>
      </c>
      <c r="E129" s="179" t="s">
        <v>4</v>
      </c>
      <c r="F129" s="179">
        <f>F132+F133</f>
        <v>0</v>
      </c>
    </row>
    <row r="130" spans="1:6" s="187" customFormat="1" ht="16.5" customHeight="1">
      <c r="A130" s="224"/>
      <c r="B130" s="36" t="s">
        <v>307</v>
      </c>
      <c r="C130" s="37"/>
      <c r="D130" s="190"/>
      <c r="E130" s="174"/>
      <c r="F130" s="174"/>
    </row>
    <row r="131" spans="1:6" s="187" customFormat="1" ht="16.5" customHeight="1">
      <c r="A131" s="224"/>
      <c r="B131" s="36" t="s">
        <v>226</v>
      </c>
      <c r="C131" s="37"/>
      <c r="D131" s="190"/>
      <c r="E131" s="174"/>
      <c r="F131" s="174"/>
    </row>
    <row r="132" spans="1:6" s="187" customFormat="1" ht="85.5" customHeight="1">
      <c r="A132" s="225" t="s">
        <v>46</v>
      </c>
      <c r="B132" s="209" t="s">
        <v>308</v>
      </c>
      <c r="C132" s="41"/>
      <c r="D132" s="174">
        <f>F132</f>
        <v>0</v>
      </c>
      <c r="E132" s="174" t="s">
        <v>4</v>
      </c>
      <c r="F132" s="174"/>
    </row>
    <row r="133" spans="1:6" s="187" customFormat="1" ht="87" customHeight="1">
      <c r="A133" s="225" t="s">
        <v>47</v>
      </c>
      <c r="B133" s="209" t="s">
        <v>309</v>
      </c>
      <c r="C133" s="41"/>
      <c r="D133" s="174">
        <f>F133</f>
        <v>0</v>
      </c>
      <c r="E133" s="174" t="s">
        <v>4</v>
      </c>
      <c r="F133" s="179"/>
    </row>
    <row r="134" spans="1:6" s="187" customFormat="1" ht="27.75" customHeight="1">
      <c r="A134" s="230" t="s">
        <v>48</v>
      </c>
      <c r="B134" s="38" t="s">
        <v>310</v>
      </c>
      <c r="C134" s="35">
        <v>7451</v>
      </c>
      <c r="D134" s="189">
        <f>E134+F134-F138</f>
        <v>13500</v>
      </c>
      <c r="E134" s="189">
        <f>E139</f>
        <v>13500</v>
      </c>
      <c r="F134" s="179">
        <f>F137+F138+F139</f>
        <v>0</v>
      </c>
    </row>
    <row r="135" spans="1:6" s="187" customFormat="1" ht="16.5" customHeight="1">
      <c r="A135" s="225"/>
      <c r="B135" s="36" t="s">
        <v>311</v>
      </c>
      <c r="C135" s="35"/>
      <c r="D135" s="190"/>
      <c r="E135" s="190"/>
      <c r="F135" s="174"/>
    </row>
    <row r="136" spans="1:6" s="187" customFormat="1" ht="16.5" customHeight="1">
      <c r="A136" s="225"/>
      <c r="B136" s="36" t="s">
        <v>226</v>
      </c>
      <c r="C136" s="35"/>
      <c r="D136" s="190"/>
      <c r="E136" s="190"/>
      <c r="F136" s="174"/>
    </row>
    <row r="137" spans="1:6" s="187" customFormat="1" ht="28.5" customHeight="1">
      <c r="A137" s="225" t="s">
        <v>49</v>
      </c>
      <c r="B137" s="29" t="s">
        <v>312</v>
      </c>
      <c r="C137" s="41"/>
      <c r="D137" s="174">
        <f>F137</f>
        <v>0</v>
      </c>
      <c r="E137" s="174" t="s">
        <v>4</v>
      </c>
      <c r="F137" s="174"/>
    </row>
    <row r="138" spans="1:6" s="187" customFormat="1" ht="36.75" customHeight="1">
      <c r="A138" s="225" t="s">
        <v>50</v>
      </c>
      <c r="B138" s="29" t="s">
        <v>313</v>
      </c>
      <c r="C138" s="41"/>
      <c r="D138" s="174">
        <f>F138</f>
        <v>0</v>
      </c>
      <c r="E138" s="174" t="s">
        <v>4</v>
      </c>
      <c r="F138" s="174"/>
    </row>
    <row r="139" spans="1:6" s="187" customFormat="1" ht="30.75" customHeight="1">
      <c r="A139" s="225" t="s">
        <v>51</v>
      </c>
      <c r="B139" s="29" t="s">
        <v>314</v>
      </c>
      <c r="C139" s="41"/>
      <c r="D139" s="174">
        <f>E139+F139</f>
        <v>13500</v>
      </c>
      <c r="E139" s="174">
        <v>13500</v>
      </c>
      <c r="F139" s="174"/>
    </row>
    <row r="140" spans="1:6" ht="14.25" customHeight="1">
      <c r="A140" s="231"/>
      <c r="B140" s="193"/>
      <c r="C140" s="194"/>
    </row>
    <row r="141" spans="1:6" ht="14.25" customHeight="1">
      <c r="A141" s="231"/>
      <c r="B141" s="193"/>
      <c r="C141" s="194"/>
    </row>
    <row r="142" spans="1:6" ht="10.5" customHeight="1">
      <c r="A142" s="231"/>
      <c r="B142" s="193"/>
      <c r="C142" s="194"/>
    </row>
    <row r="143" spans="1:6" ht="30.75" customHeight="1">
      <c r="A143" s="232"/>
      <c r="B143" s="333" t="s">
        <v>52</v>
      </c>
      <c r="C143" s="333"/>
      <c r="D143" s="333"/>
      <c r="E143" s="333"/>
      <c r="F143" s="333"/>
    </row>
    <row r="144" spans="1:6" ht="42.75" customHeight="1">
      <c r="A144" s="232"/>
      <c r="B144" s="333" t="s">
        <v>774</v>
      </c>
      <c r="C144" s="333"/>
      <c r="D144" s="333"/>
      <c r="E144" s="333"/>
      <c r="F144" s="333"/>
    </row>
    <row r="145" spans="1:6" s="196" customFormat="1" ht="17.25" customHeight="1">
      <c r="A145" s="233"/>
      <c r="B145" s="195"/>
      <c r="C145" s="188"/>
    </row>
    <row r="146" spans="1:6" s="197" customFormat="1" ht="63.75" customHeight="1">
      <c r="A146" s="322" t="s">
        <v>317</v>
      </c>
      <c r="B146" s="324" t="s">
        <v>53</v>
      </c>
      <c r="C146" s="325"/>
      <c r="D146" s="32" t="s">
        <v>54</v>
      </c>
      <c r="E146" s="32" t="s">
        <v>55</v>
      </c>
      <c r="F146" s="32" t="s">
        <v>56</v>
      </c>
    </row>
    <row r="147" spans="1:6" s="197" customFormat="1" ht="14.25" customHeight="1">
      <c r="A147" s="323"/>
      <c r="B147" s="326"/>
      <c r="C147" s="327"/>
      <c r="D147" s="32">
        <v>1</v>
      </c>
      <c r="E147" s="32">
        <v>2</v>
      </c>
      <c r="F147" s="32">
        <v>3</v>
      </c>
    </row>
    <row r="148" spans="1:6" s="198" customFormat="1" ht="28.5" customHeight="1">
      <c r="A148" s="234">
        <v>1</v>
      </c>
      <c r="B148" s="320" t="s">
        <v>228</v>
      </c>
      <c r="C148" s="321"/>
      <c r="D148" s="190"/>
      <c r="E148" s="190"/>
      <c r="F148" s="190"/>
    </row>
    <row r="149" spans="1:6" s="198" customFormat="1" ht="26.25" customHeight="1">
      <c r="A149" s="234">
        <v>2</v>
      </c>
      <c r="B149" s="320" t="s">
        <v>57</v>
      </c>
      <c r="C149" s="321"/>
      <c r="D149" s="190"/>
      <c r="E149" s="190"/>
      <c r="F149" s="190"/>
    </row>
    <row r="150" spans="1:6" s="198" customFormat="1" ht="26.25" customHeight="1">
      <c r="A150" s="234">
        <v>3</v>
      </c>
      <c r="B150" s="320" t="s">
        <v>773</v>
      </c>
      <c r="C150" s="321"/>
      <c r="D150" s="190"/>
      <c r="E150" s="190"/>
      <c r="F150" s="190"/>
    </row>
    <row r="151" spans="1:6" s="198" customFormat="1" ht="23.25" customHeight="1">
      <c r="A151" s="234">
        <v>4</v>
      </c>
      <c r="B151" s="320" t="s">
        <v>58</v>
      </c>
      <c r="C151" s="321"/>
      <c r="D151" s="190"/>
      <c r="E151" s="190"/>
      <c r="F151" s="190"/>
    </row>
    <row r="152" spans="1:6" s="198" customFormat="1" ht="23.25" customHeight="1">
      <c r="A152" s="234">
        <v>5</v>
      </c>
      <c r="B152" s="320" t="s">
        <v>59</v>
      </c>
      <c r="C152" s="321"/>
      <c r="D152" s="190"/>
      <c r="E152" s="190"/>
      <c r="F152" s="190" t="s">
        <v>60</v>
      </c>
    </row>
    <row r="153" spans="1:6" s="198" customFormat="1" ht="23.25" customHeight="1">
      <c r="A153" s="234">
        <v>6</v>
      </c>
      <c r="B153" s="320" t="s">
        <v>61</v>
      </c>
      <c r="C153" s="321"/>
      <c r="D153" s="190"/>
      <c r="E153" s="190"/>
      <c r="F153" s="190" t="s">
        <v>60</v>
      </c>
    </row>
    <row r="154" spans="1:6" ht="6" customHeight="1">
      <c r="B154" s="193"/>
      <c r="C154" s="194"/>
    </row>
    <row r="155" spans="1:6" ht="36.75" customHeight="1">
      <c r="B155" s="193"/>
      <c r="C155" s="194"/>
    </row>
    <row r="156" spans="1:6" ht="36.75" customHeight="1">
      <c r="B156" s="193"/>
      <c r="C156" s="194"/>
    </row>
    <row r="157" spans="1:6" ht="36.75" customHeight="1">
      <c r="B157" s="193"/>
      <c r="C157" s="194"/>
    </row>
    <row r="158" spans="1:6" ht="36.75" customHeight="1">
      <c r="B158" s="193"/>
      <c r="C158" s="194"/>
    </row>
    <row r="159" spans="1:6" ht="36.75" customHeight="1">
      <c r="B159" s="193"/>
      <c r="C159" s="194"/>
    </row>
    <row r="160" spans="1:6" ht="36.75" customHeight="1">
      <c r="B160" s="193"/>
      <c r="C160" s="194"/>
    </row>
    <row r="161" spans="2:3" ht="36.75" customHeight="1">
      <c r="B161" s="193"/>
      <c r="C161" s="194"/>
    </row>
    <row r="162" spans="2:3" ht="36.75" customHeight="1">
      <c r="B162" s="193"/>
      <c r="C162" s="194"/>
    </row>
    <row r="163" spans="2:3" ht="36.75" customHeight="1">
      <c r="B163" s="193"/>
      <c r="C163" s="194"/>
    </row>
    <row r="164" spans="2:3" ht="36.75" customHeight="1">
      <c r="B164" s="193"/>
      <c r="C164" s="194"/>
    </row>
    <row r="165" spans="2:3" ht="36.75" customHeight="1">
      <c r="B165" s="193"/>
      <c r="C165" s="194"/>
    </row>
    <row r="166" spans="2:3" ht="36.75" customHeight="1">
      <c r="B166" s="193"/>
      <c r="C166" s="194"/>
    </row>
    <row r="167" spans="2:3" ht="36.75" customHeight="1">
      <c r="B167" s="193"/>
      <c r="C167" s="194"/>
    </row>
    <row r="168" spans="2:3" ht="36.75" customHeight="1">
      <c r="B168" s="193"/>
      <c r="C168" s="194"/>
    </row>
    <row r="169" spans="2:3" ht="36.75" customHeight="1">
      <c r="B169" s="193"/>
      <c r="C169" s="194"/>
    </row>
    <row r="170" spans="2:3" ht="36.75" customHeight="1">
      <c r="B170" s="193"/>
      <c r="C170" s="194"/>
    </row>
    <row r="171" spans="2:3" ht="36.75" customHeight="1">
      <c r="B171" s="193"/>
      <c r="C171" s="194"/>
    </row>
    <row r="172" spans="2:3" ht="36.75" customHeight="1">
      <c r="B172" s="193"/>
      <c r="C172" s="194"/>
    </row>
    <row r="173" spans="2:3" ht="36.75" customHeight="1">
      <c r="B173" s="193"/>
      <c r="C173" s="194"/>
    </row>
    <row r="174" spans="2:3" ht="36.75" customHeight="1">
      <c r="B174" s="193"/>
      <c r="C174" s="194"/>
    </row>
    <row r="175" spans="2:3" ht="36.75" customHeight="1">
      <c r="B175" s="193"/>
      <c r="C175" s="194"/>
    </row>
    <row r="176" spans="2:3" ht="36.75" customHeight="1">
      <c r="B176" s="193"/>
      <c r="C176" s="194"/>
    </row>
    <row r="177" spans="2:3" ht="36.75" customHeight="1">
      <c r="B177" s="193"/>
      <c r="C177" s="194"/>
    </row>
    <row r="178" spans="2:3" ht="36.75" customHeight="1">
      <c r="B178" s="193"/>
      <c r="C178" s="194"/>
    </row>
    <row r="179" spans="2:3" ht="36.75" customHeight="1">
      <c r="B179" s="193"/>
      <c r="C179" s="194"/>
    </row>
    <row r="180" spans="2:3" ht="36.75" customHeight="1">
      <c r="B180" s="193"/>
      <c r="C180" s="194"/>
    </row>
    <row r="181" spans="2:3" ht="36.75" customHeight="1">
      <c r="B181" s="193"/>
      <c r="C181" s="194"/>
    </row>
    <row r="182" spans="2:3" ht="36.75" customHeight="1">
      <c r="B182" s="193"/>
      <c r="C182" s="194"/>
    </row>
    <row r="183" spans="2:3" ht="36.75" customHeight="1">
      <c r="B183" s="193"/>
      <c r="C183" s="194"/>
    </row>
    <row r="184" spans="2:3" ht="36.75" customHeight="1">
      <c r="B184" s="193"/>
      <c r="C184" s="194"/>
    </row>
    <row r="185" spans="2:3" ht="36.75" customHeight="1">
      <c r="B185" s="193"/>
      <c r="C185" s="194"/>
    </row>
    <row r="186" spans="2:3" ht="36.75" customHeight="1">
      <c r="B186" s="193"/>
      <c r="C186" s="194"/>
    </row>
    <row r="187" spans="2:3" ht="36.75" customHeight="1">
      <c r="B187" s="193"/>
      <c r="C187" s="194"/>
    </row>
    <row r="188" spans="2:3" ht="36.75" customHeight="1">
      <c r="B188" s="193"/>
      <c r="C188" s="194"/>
    </row>
    <row r="189" spans="2:3" ht="36.75" customHeight="1">
      <c r="B189" s="193"/>
      <c r="C189" s="194"/>
    </row>
    <row r="190" spans="2:3" ht="36.75" customHeight="1">
      <c r="B190" s="193"/>
      <c r="C190" s="194"/>
    </row>
    <row r="191" spans="2:3" ht="36.75" customHeight="1">
      <c r="B191" s="193"/>
      <c r="C191" s="194"/>
    </row>
    <row r="192" spans="2:3" ht="36.75" customHeight="1">
      <c r="B192" s="193"/>
      <c r="C192" s="194"/>
    </row>
    <row r="193" spans="2:3" ht="36.75" customHeight="1">
      <c r="B193" s="193"/>
      <c r="C193" s="194"/>
    </row>
    <row r="194" spans="2:3" ht="36.75" customHeight="1">
      <c r="B194" s="193"/>
      <c r="C194" s="194"/>
    </row>
    <row r="195" spans="2:3" ht="36.75" customHeight="1">
      <c r="B195" s="193"/>
      <c r="C195" s="194"/>
    </row>
    <row r="196" spans="2:3" ht="36.75" customHeight="1">
      <c r="B196" s="193"/>
      <c r="C196" s="194"/>
    </row>
    <row r="197" spans="2:3" ht="36.75" customHeight="1">
      <c r="B197" s="193"/>
      <c r="C197" s="194"/>
    </row>
    <row r="198" spans="2:3" ht="36.75" customHeight="1">
      <c r="B198" s="193"/>
      <c r="C198" s="194"/>
    </row>
    <row r="199" spans="2:3" ht="36.75" customHeight="1">
      <c r="B199" s="193"/>
      <c r="C199" s="194"/>
    </row>
    <row r="200" spans="2:3" ht="36.75" customHeight="1">
      <c r="C200" s="194"/>
    </row>
    <row r="201" spans="2:3" ht="36.75" customHeight="1">
      <c r="C201" s="194"/>
    </row>
    <row r="202" spans="2:3" ht="36.75" customHeight="1">
      <c r="C202" s="194"/>
    </row>
    <row r="203" spans="2:3" ht="36.75" customHeight="1">
      <c r="C203" s="194"/>
    </row>
    <row r="204" spans="2:3" ht="36.75" customHeight="1">
      <c r="C204" s="194"/>
    </row>
    <row r="205" spans="2:3" ht="36.75" customHeight="1">
      <c r="C205" s="194"/>
    </row>
    <row r="206" spans="2:3" ht="36.75" customHeight="1">
      <c r="C206" s="194"/>
    </row>
    <row r="207" spans="2:3" ht="36.75" customHeight="1">
      <c r="C207" s="194"/>
    </row>
    <row r="208" spans="2:3" ht="36.75" customHeight="1">
      <c r="C208" s="194"/>
    </row>
    <row r="209" spans="3:3" ht="36.75" customHeight="1">
      <c r="C209" s="194"/>
    </row>
    <row r="210" spans="3:3" ht="36.75" customHeight="1">
      <c r="C210" s="194"/>
    </row>
    <row r="211" spans="3:3" ht="36.75" customHeight="1">
      <c r="C211" s="194"/>
    </row>
    <row r="212" spans="3:3" ht="36.75" customHeight="1">
      <c r="C212" s="194"/>
    </row>
    <row r="213" spans="3:3" ht="36.75" customHeight="1">
      <c r="C213" s="194"/>
    </row>
    <row r="214" spans="3:3" ht="36.75" customHeight="1">
      <c r="C214" s="194"/>
    </row>
    <row r="215" spans="3:3" ht="36.75" customHeight="1">
      <c r="C215" s="194"/>
    </row>
    <row r="216" spans="3:3" ht="36.75" customHeight="1">
      <c r="C216" s="194"/>
    </row>
    <row r="217" spans="3:3" ht="36.75" customHeight="1">
      <c r="C217" s="194"/>
    </row>
    <row r="218" spans="3:3" ht="36.75" customHeight="1">
      <c r="C218" s="194"/>
    </row>
    <row r="219" spans="3:3" ht="36.75" customHeight="1">
      <c r="C219" s="194"/>
    </row>
    <row r="220" spans="3:3" ht="36.75" customHeight="1">
      <c r="C220" s="194"/>
    </row>
    <row r="221" spans="3:3" ht="36.75" customHeight="1">
      <c r="C221" s="194"/>
    </row>
    <row r="222" spans="3:3" ht="36.75" customHeight="1">
      <c r="C222" s="194"/>
    </row>
    <row r="223" spans="3:3" ht="36.75" customHeight="1">
      <c r="C223" s="194"/>
    </row>
    <row r="224" spans="3:3" ht="36.75" customHeight="1">
      <c r="C224" s="194"/>
    </row>
    <row r="225" spans="3:3" ht="36.75" customHeight="1">
      <c r="C225" s="194"/>
    </row>
    <row r="226" spans="3:3" ht="36.75" customHeight="1">
      <c r="C226" s="194"/>
    </row>
    <row r="227" spans="3:3" ht="36.75" customHeight="1">
      <c r="C227" s="194"/>
    </row>
    <row r="228" spans="3:3" ht="36.75" customHeight="1">
      <c r="C228" s="194"/>
    </row>
    <row r="229" spans="3:3" ht="36.75" customHeight="1">
      <c r="C229" s="194"/>
    </row>
    <row r="230" spans="3:3" ht="36.75" customHeight="1">
      <c r="C230" s="194"/>
    </row>
    <row r="231" spans="3:3" ht="36.75" customHeight="1">
      <c r="C231" s="194"/>
    </row>
    <row r="232" spans="3:3" ht="36.75" customHeight="1">
      <c r="C232" s="194"/>
    </row>
    <row r="233" spans="3:3" ht="36.75" customHeight="1">
      <c r="C233" s="194"/>
    </row>
    <row r="234" spans="3:3" ht="36.75" customHeight="1">
      <c r="C234" s="194"/>
    </row>
    <row r="235" spans="3:3" ht="36.75" customHeight="1">
      <c r="C235" s="194"/>
    </row>
    <row r="236" spans="3:3" ht="36.75" customHeight="1">
      <c r="C236" s="194"/>
    </row>
    <row r="237" spans="3:3" ht="36.75" customHeight="1">
      <c r="C237" s="194"/>
    </row>
    <row r="238" spans="3:3" ht="36.75" customHeight="1">
      <c r="C238" s="194"/>
    </row>
    <row r="239" spans="3:3" ht="36.75" customHeight="1">
      <c r="C239" s="194"/>
    </row>
    <row r="240" spans="3:3" ht="36.75" customHeight="1">
      <c r="C240" s="194"/>
    </row>
    <row r="241" spans="3:3" ht="36.75" customHeight="1">
      <c r="C241" s="194"/>
    </row>
    <row r="242" spans="3:3" ht="36.75" customHeight="1">
      <c r="C242" s="194"/>
    </row>
    <row r="243" spans="3:3" ht="36.75" customHeight="1">
      <c r="C243" s="194"/>
    </row>
    <row r="244" spans="3:3" ht="36.75" customHeight="1">
      <c r="C244" s="194"/>
    </row>
    <row r="245" spans="3:3" ht="36.75" customHeight="1">
      <c r="C245" s="194"/>
    </row>
    <row r="246" spans="3:3" ht="36.75" customHeight="1">
      <c r="C246" s="194"/>
    </row>
    <row r="247" spans="3:3" ht="36.75" customHeight="1">
      <c r="C247" s="194"/>
    </row>
    <row r="248" spans="3:3" ht="36.75" customHeight="1">
      <c r="C248" s="194"/>
    </row>
    <row r="249" spans="3:3" ht="36.75" customHeight="1">
      <c r="C249" s="194"/>
    </row>
    <row r="250" spans="3:3" ht="36.75" customHeight="1">
      <c r="C250" s="194"/>
    </row>
    <row r="251" spans="3:3" ht="36.75" customHeight="1">
      <c r="C251" s="194"/>
    </row>
    <row r="252" spans="3:3" ht="36.75" customHeight="1">
      <c r="C252" s="194"/>
    </row>
    <row r="253" spans="3:3" ht="36.75" customHeight="1">
      <c r="C253" s="194"/>
    </row>
    <row r="254" spans="3:3" ht="36.75" customHeight="1">
      <c r="C254" s="194"/>
    </row>
    <row r="255" spans="3:3" ht="36.75" customHeight="1">
      <c r="C255" s="194"/>
    </row>
    <row r="256" spans="3:3" ht="36.75" customHeight="1">
      <c r="C256" s="194"/>
    </row>
    <row r="257" spans="3:3" ht="36.75" customHeight="1">
      <c r="C257" s="194"/>
    </row>
    <row r="258" spans="3:3" ht="36.75" customHeight="1">
      <c r="C258" s="194"/>
    </row>
    <row r="259" spans="3:3" ht="36.75" customHeight="1">
      <c r="C259" s="194"/>
    </row>
    <row r="260" spans="3:3" ht="36.75" customHeight="1">
      <c r="C260" s="194"/>
    </row>
    <row r="261" spans="3:3" ht="36.75" customHeight="1">
      <c r="C261" s="194"/>
    </row>
    <row r="262" spans="3:3" ht="36.75" customHeight="1">
      <c r="C262" s="194"/>
    </row>
    <row r="263" spans="3:3" ht="36.75" customHeight="1">
      <c r="C263" s="194"/>
    </row>
    <row r="264" spans="3:3" ht="36.75" customHeight="1">
      <c r="C264" s="194"/>
    </row>
    <row r="265" spans="3:3" ht="36.75" customHeight="1">
      <c r="C265" s="194"/>
    </row>
    <row r="266" spans="3:3" ht="36.75" customHeight="1">
      <c r="C266" s="194"/>
    </row>
    <row r="267" spans="3:3" ht="36.75" customHeight="1">
      <c r="C267" s="194"/>
    </row>
    <row r="268" spans="3:3" ht="36.75" customHeight="1">
      <c r="C268" s="194"/>
    </row>
    <row r="269" spans="3:3" ht="36.75" customHeight="1">
      <c r="C269" s="194"/>
    </row>
    <row r="270" spans="3:3" ht="36.75" customHeight="1">
      <c r="C270" s="194"/>
    </row>
    <row r="271" spans="3:3" ht="36.75" customHeight="1">
      <c r="C271" s="194"/>
    </row>
    <row r="272" spans="3:3" ht="36.75" customHeight="1">
      <c r="C272" s="194"/>
    </row>
    <row r="273" spans="3:3" ht="36.75" customHeight="1">
      <c r="C273" s="194"/>
    </row>
    <row r="274" spans="3:3" ht="36.75" customHeight="1">
      <c r="C274" s="194"/>
    </row>
    <row r="275" spans="3:3" ht="36.75" customHeight="1">
      <c r="C275" s="194"/>
    </row>
    <row r="276" spans="3:3" ht="36.75" customHeight="1">
      <c r="C276" s="194"/>
    </row>
    <row r="277" spans="3:3" ht="36.75" customHeight="1">
      <c r="C277" s="194"/>
    </row>
    <row r="278" spans="3:3" ht="36.75" customHeight="1">
      <c r="C278" s="194"/>
    </row>
    <row r="279" spans="3:3" ht="36.75" customHeight="1">
      <c r="C279" s="194"/>
    </row>
    <row r="280" spans="3:3" ht="36.75" customHeight="1">
      <c r="C280" s="194"/>
    </row>
    <row r="281" spans="3:3" ht="36.75" customHeight="1">
      <c r="C281" s="194"/>
    </row>
    <row r="282" spans="3:3" ht="36.75" customHeight="1">
      <c r="C282" s="194"/>
    </row>
    <row r="283" spans="3:3" ht="36.75" customHeight="1">
      <c r="C283" s="194"/>
    </row>
    <row r="284" spans="3:3" ht="36.75" customHeight="1">
      <c r="C284" s="194"/>
    </row>
    <row r="285" spans="3:3" ht="36.75" customHeight="1">
      <c r="C285" s="194"/>
    </row>
    <row r="286" spans="3:3" ht="36.75" customHeight="1">
      <c r="C286" s="194"/>
    </row>
    <row r="287" spans="3:3" ht="36.75" customHeight="1">
      <c r="C287" s="194"/>
    </row>
    <row r="288" spans="3:3" ht="36.75" customHeight="1">
      <c r="C288" s="194"/>
    </row>
    <row r="289" spans="3:3" ht="36.75" customHeight="1">
      <c r="C289" s="194"/>
    </row>
    <row r="290" spans="3:3" ht="36.75" customHeight="1">
      <c r="C290" s="194"/>
    </row>
    <row r="291" spans="3:3" ht="36.75" customHeight="1">
      <c r="C291" s="194"/>
    </row>
    <row r="292" spans="3:3" ht="36.75" customHeight="1">
      <c r="C292" s="194"/>
    </row>
    <row r="293" spans="3:3" ht="36.75" customHeight="1">
      <c r="C293" s="194"/>
    </row>
    <row r="294" spans="3:3" ht="36.75" customHeight="1">
      <c r="C294" s="194"/>
    </row>
    <row r="295" spans="3:3" ht="36.75" customHeight="1">
      <c r="C295" s="194"/>
    </row>
    <row r="296" spans="3:3" ht="36.75" customHeight="1">
      <c r="C296" s="194"/>
    </row>
    <row r="297" spans="3:3" ht="36.75" customHeight="1">
      <c r="C297" s="194"/>
    </row>
    <row r="298" spans="3:3" ht="36.75" customHeight="1">
      <c r="C298" s="194"/>
    </row>
    <row r="299" spans="3:3" ht="36.75" customHeight="1">
      <c r="C299" s="194"/>
    </row>
    <row r="300" spans="3:3" ht="36.75" customHeight="1">
      <c r="C300" s="194"/>
    </row>
    <row r="301" spans="3:3" ht="36.75" customHeight="1">
      <c r="C301" s="194"/>
    </row>
    <row r="302" spans="3:3" ht="36.75" customHeight="1">
      <c r="C302" s="194"/>
    </row>
    <row r="303" spans="3:3" ht="36.75" customHeight="1">
      <c r="C303" s="194"/>
    </row>
    <row r="304" spans="3:3" ht="36.75" customHeight="1">
      <c r="C304" s="194"/>
    </row>
    <row r="305" spans="3:3" ht="36.75" customHeight="1">
      <c r="C305" s="194"/>
    </row>
    <row r="306" spans="3:3" ht="36.75" customHeight="1">
      <c r="C306" s="194"/>
    </row>
    <row r="307" spans="3:3" ht="36.75" customHeight="1">
      <c r="C307" s="194"/>
    </row>
    <row r="308" spans="3:3" ht="36.75" customHeight="1">
      <c r="C308" s="194"/>
    </row>
    <row r="309" spans="3:3" ht="36.75" customHeight="1">
      <c r="C309" s="194"/>
    </row>
    <row r="310" spans="3:3" ht="36.75" customHeight="1">
      <c r="C310" s="194"/>
    </row>
    <row r="311" spans="3:3" ht="36.75" customHeight="1">
      <c r="C311" s="194"/>
    </row>
    <row r="312" spans="3:3" ht="36.75" customHeight="1">
      <c r="C312" s="194"/>
    </row>
    <row r="313" spans="3:3" ht="36.75" customHeight="1">
      <c r="C313" s="194"/>
    </row>
    <row r="314" spans="3:3" ht="36.75" customHeight="1">
      <c r="C314" s="194"/>
    </row>
    <row r="315" spans="3:3" ht="36.75" customHeight="1">
      <c r="C315" s="194"/>
    </row>
    <row r="316" spans="3:3" ht="36.75" customHeight="1">
      <c r="C316" s="194"/>
    </row>
    <row r="317" spans="3:3" ht="36.75" customHeight="1">
      <c r="C317" s="194"/>
    </row>
    <row r="318" spans="3:3" ht="36.75" customHeight="1">
      <c r="C318" s="194"/>
    </row>
    <row r="319" spans="3:3" ht="36.75" customHeight="1">
      <c r="C319" s="194"/>
    </row>
    <row r="320" spans="3:3" ht="36.75" customHeight="1">
      <c r="C320" s="194"/>
    </row>
    <row r="321" spans="3:3" ht="36.75" customHeight="1">
      <c r="C321" s="194"/>
    </row>
    <row r="322" spans="3:3" ht="36.75" customHeight="1">
      <c r="C322" s="194"/>
    </row>
    <row r="323" spans="3:3" ht="36.75" customHeight="1">
      <c r="C323" s="194"/>
    </row>
    <row r="324" spans="3:3" ht="36.75" customHeight="1">
      <c r="C324" s="194"/>
    </row>
    <row r="325" spans="3:3" ht="36.75" customHeight="1">
      <c r="C325" s="194"/>
    </row>
    <row r="326" spans="3:3" ht="36.75" customHeight="1">
      <c r="C326" s="194"/>
    </row>
    <row r="327" spans="3:3" ht="36.75" customHeight="1">
      <c r="C327" s="194"/>
    </row>
    <row r="328" spans="3:3" ht="36.75" customHeight="1">
      <c r="C328" s="194"/>
    </row>
    <row r="329" spans="3:3" ht="36.75" customHeight="1">
      <c r="C329" s="194"/>
    </row>
    <row r="330" spans="3:3" ht="36.75" customHeight="1">
      <c r="C330" s="194"/>
    </row>
    <row r="331" spans="3:3" ht="36.75" customHeight="1">
      <c r="C331" s="194"/>
    </row>
    <row r="332" spans="3:3" ht="36.75" customHeight="1">
      <c r="C332" s="194"/>
    </row>
    <row r="333" spans="3:3" ht="36.75" customHeight="1">
      <c r="C333" s="194"/>
    </row>
    <row r="334" spans="3:3" ht="36.75" customHeight="1">
      <c r="C334" s="194"/>
    </row>
    <row r="335" spans="3:3" ht="36.75" customHeight="1">
      <c r="C335" s="194"/>
    </row>
    <row r="336" spans="3:3" ht="36.75" customHeight="1">
      <c r="C336" s="194"/>
    </row>
    <row r="337" spans="3:3" ht="36.75" customHeight="1">
      <c r="C337" s="194"/>
    </row>
    <row r="338" spans="3:3" ht="36.75" customHeight="1">
      <c r="C338" s="194"/>
    </row>
    <row r="339" spans="3:3" ht="36.75" customHeight="1">
      <c r="C339" s="194"/>
    </row>
    <row r="340" spans="3:3" ht="36.75" customHeight="1">
      <c r="C340" s="194"/>
    </row>
    <row r="341" spans="3:3" ht="36.75" customHeight="1">
      <c r="C341" s="194"/>
    </row>
    <row r="342" spans="3:3" ht="36.75" customHeight="1">
      <c r="C342" s="194"/>
    </row>
    <row r="343" spans="3:3" ht="36.75" customHeight="1">
      <c r="C343" s="194"/>
    </row>
    <row r="344" spans="3:3" ht="36.75" customHeight="1">
      <c r="C344" s="194"/>
    </row>
    <row r="345" spans="3:3" ht="36.75" customHeight="1">
      <c r="C345" s="194"/>
    </row>
    <row r="346" spans="3:3" ht="36.75" customHeight="1">
      <c r="C346" s="194"/>
    </row>
    <row r="347" spans="3:3" ht="36.75" customHeight="1">
      <c r="C347" s="194"/>
    </row>
    <row r="348" spans="3:3" ht="36.75" customHeight="1">
      <c r="C348" s="194"/>
    </row>
    <row r="349" spans="3:3" ht="36.75" customHeight="1">
      <c r="C349" s="194"/>
    </row>
    <row r="350" spans="3:3" ht="36.75" customHeight="1">
      <c r="C350" s="194"/>
    </row>
    <row r="351" spans="3:3" ht="36.75" customHeight="1">
      <c r="C351" s="194"/>
    </row>
    <row r="352" spans="3:3" ht="36.75" customHeight="1">
      <c r="C352" s="194"/>
    </row>
    <row r="353" spans="3:3" ht="36.75" customHeight="1">
      <c r="C353" s="194"/>
    </row>
    <row r="354" spans="3:3" ht="36.75" customHeight="1">
      <c r="C354" s="194"/>
    </row>
    <row r="355" spans="3:3" ht="36.75" customHeight="1">
      <c r="C355" s="194"/>
    </row>
    <row r="356" spans="3:3" ht="36.75" customHeight="1">
      <c r="C356" s="194"/>
    </row>
    <row r="357" spans="3:3" ht="36.75" customHeight="1">
      <c r="C357" s="194"/>
    </row>
    <row r="358" spans="3:3" ht="36.75" customHeight="1">
      <c r="C358" s="194"/>
    </row>
    <row r="359" spans="3:3" ht="36.75" customHeight="1">
      <c r="C359" s="194"/>
    </row>
    <row r="360" spans="3:3" ht="36.75" customHeight="1">
      <c r="C360" s="194"/>
    </row>
    <row r="361" spans="3:3" ht="36.75" customHeight="1">
      <c r="C361" s="194"/>
    </row>
    <row r="362" spans="3:3" ht="36.75" customHeight="1">
      <c r="C362" s="194"/>
    </row>
    <row r="363" spans="3:3" ht="36.75" customHeight="1">
      <c r="C363" s="194"/>
    </row>
    <row r="364" spans="3:3" ht="36.75" customHeight="1">
      <c r="C364" s="194"/>
    </row>
    <row r="365" spans="3:3" ht="36.75" customHeight="1">
      <c r="C365" s="194"/>
    </row>
    <row r="366" spans="3:3" ht="36.75" customHeight="1">
      <c r="C366" s="194"/>
    </row>
    <row r="367" spans="3:3" ht="36.75" customHeight="1">
      <c r="C367" s="194"/>
    </row>
    <row r="368" spans="3:3" ht="36.75" customHeight="1">
      <c r="C368" s="194"/>
    </row>
    <row r="369" spans="3:3" ht="36.75" customHeight="1">
      <c r="C369" s="194"/>
    </row>
    <row r="370" spans="3:3" ht="36.75" customHeight="1">
      <c r="C370" s="194"/>
    </row>
    <row r="371" spans="3:3" ht="36.75" customHeight="1">
      <c r="C371" s="194"/>
    </row>
    <row r="372" spans="3:3" ht="36.75" customHeight="1">
      <c r="C372" s="194"/>
    </row>
    <row r="373" spans="3:3" ht="36.75" customHeight="1">
      <c r="C373" s="194"/>
    </row>
    <row r="374" spans="3:3" ht="36.75" customHeight="1">
      <c r="C374" s="194"/>
    </row>
    <row r="375" spans="3:3" ht="36.75" customHeight="1">
      <c r="C375" s="194"/>
    </row>
    <row r="376" spans="3:3" ht="36.75" customHeight="1">
      <c r="C376" s="194"/>
    </row>
    <row r="377" spans="3:3" ht="36.75" customHeight="1">
      <c r="C377" s="194"/>
    </row>
    <row r="378" spans="3:3" ht="36.75" customHeight="1">
      <c r="C378" s="194"/>
    </row>
    <row r="379" spans="3:3" ht="36.75" customHeight="1">
      <c r="C379" s="194"/>
    </row>
    <row r="380" spans="3:3" ht="36.75" customHeight="1">
      <c r="C380" s="194"/>
    </row>
    <row r="381" spans="3:3" ht="36.75" customHeight="1">
      <c r="C381" s="194"/>
    </row>
    <row r="382" spans="3:3" ht="36.75" customHeight="1">
      <c r="C382" s="194"/>
    </row>
    <row r="383" spans="3:3" ht="36.75" customHeight="1">
      <c r="C383" s="194"/>
    </row>
    <row r="384" spans="3:3" ht="36.75" customHeight="1">
      <c r="C384" s="194"/>
    </row>
    <row r="385" spans="3:3" ht="36.75" customHeight="1">
      <c r="C385" s="194"/>
    </row>
    <row r="386" spans="3:3" ht="36.75" customHeight="1">
      <c r="C386" s="194"/>
    </row>
    <row r="387" spans="3:3" ht="36.75" customHeight="1">
      <c r="C387" s="194"/>
    </row>
    <row r="388" spans="3:3" ht="36.75" customHeight="1">
      <c r="C388" s="194"/>
    </row>
    <row r="389" spans="3:3" ht="36.75" customHeight="1">
      <c r="C389" s="194"/>
    </row>
    <row r="390" spans="3:3" ht="36.75" customHeight="1">
      <c r="C390" s="194"/>
    </row>
    <row r="391" spans="3:3" ht="36.75" customHeight="1">
      <c r="C391" s="194"/>
    </row>
    <row r="392" spans="3:3" ht="36.75" customHeight="1">
      <c r="C392" s="194"/>
    </row>
    <row r="393" spans="3:3" ht="36.75" customHeight="1">
      <c r="C393" s="194"/>
    </row>
    <row r="394" spans="3:3" ht="36.75" customHeight="1">
      <c r="C394" s="194"/>
    </row>
    <row r="395" spans="3:3" ht="36.75" customHeight="1">
      <c r="C395" s="194"/>
    </row>
    <row r="396" spans="3:3" ht="36.75" customHeight="1">
      <c r="C396" s="194"/>
    </row>
    <row r="397" spans="3:3" ht="36.75" customHeight="1">
      <c r="C397" s="194"/>
    </row>
    <row r="398" spans="3:3" ht="36.75" customHeight="1">
      <c r="C398" s="194"/>
    </row>
    <row r="399" spans="3:3" ht="36.75" customHeight="1">
      <c r="C399" s="194"/>
    </row>
    <row r="400" spans="3:3" ht="36.75" customHeight="1">
      <c r="C400" s="194"/>
    </row>
    <row r="401" spans="3:3" ht="36.75" customHeight="1">
      <c r="C401" s="194"/>
    </row>
    <row r="402" spans="3:3" ht="36.75" customHeight="1">
      <c r="C402" s="194"/>
    </row>
    <row r="403" spans="3:3" ht="36.75" customHeight="1">
      <c r="C403" s="194"/>
    </row>
    <row r="404" spans="3:3" ht="36.75" customHeight="1">
      <c r="C404" s="194"/>
    </row>
    <row r="405" spans="3:3" ht="36.75" customHeight="1">
      <c r="C405" s="194"/>
    </row>
    <row r="406" spans="3:3" ht="36.75" customHeight="1">
      <c r="C406" s="194"/>
    </row>
    <row r="407" spans="3:3" ht="36.75" customHeight="1">
      <c r="C407" s="194"/>
    </row>
    <row r="408" spans="3:3" ht="36.75" customHeight="1">
      <c r="C408" s="194"/>
    </row>
    <row r="409" spans="3:3" ht="36.75" customHeight="1">
      <c r="C409" s="194"/>
    </row>
    <row r="410" spans="3:3" ht="36.75" customHeight="1">
      <c r="C410" s="194"/>
    </row>
    <row r="411" spans="3:3" ht="36.75" customHeight="1">
      <c r="C411" s="194"/>
    </row>
    <row r="412" spans="3:3" ht="36.75" customHeight="1">
      <c r="C412" s="194"/>
    </row>
    <row r="413" spans="3:3" ht="36.75" customHeight="1">
      <c r="C413" s="194"/>
    </row>
    <row r="414" spans="3:3" ht="36.75" customHeight="1">
      <c r="C414" s="194"/>
    </row>
    <row r="415" spans="3:3" ht="36.75" customHeight="1">
      <c r="C415" s="194"/>
    </row>
    <row r="416" spans="3:3" ht="36.75" customHeight="1">
      <c r="C416" s="194"/>
    </row>
    <row r="417" spans="3:3" ht="36.75" customHeight="1">
      <c r="C417" s="194"/>
    </row>
    <row r="418" spans="3:3" ht="36.75" customHeight="1">
      <c r="C418" s="194"/>
    </row>
    <row r="419" spans="3:3" ht="36.75" customHeight="1">
      <c r="C419" s="194"/>
    </row>
    <row r="420" spans="3:3" ht="36.75" customHeight="1">
      <c r="C420" s="194"/>
    </row>
    <row r="421" spans="3:3" ht="36.75" customHeight="1">
      <c r="C421" s="194"/>
    </row>
    <row r="422" spans="3:3" ht="36.75" customHeight="1">
      <c r="C422" s="194"/>
    </row>
    <row r="423" spans="3:3" ht="36.75" customHeight="1">
      <c r="C423" s="194"/>
    </row>
    <row r="424" spans="3:3" ht="36.75" customHeight="1">
      <c r="C424" s="194"/>
    </row>
    <row r="425" spans="3:3" ht="36.75" customHeight="1">
      <c r="C425" s="194"/>
    </row>
    <row r="426" spans="3:3" ht="36.75" customHeight="1">
      <c r="C426" s="194"/>
    </row>
    <row r="427" spans="3:3" ht="36.75" customHeight="1">
      <c r="C427" s="194"/>
    </row>
    <row r="428" spans="3:3" ht="36.75" customHeight="1">
      <c r="C428" s="194"/>
    </row>
    <row r="429" spans="3:3" ht="36.75" customHeight="1">
      <c r="C429" s="194"/>
    </row>
    <row r="430" spans="3:3" ht="36.75" customHeight="1">
      <c r="C430" s="194"/>
    </row>
    <row r="431" spans="3:3" ht="36.75" customHeight="1">
      <c r="C431" s="194"/>
    </row>
    <row r="432" spans="3:3" ht="36.75" customHeight="1">
      <c r="C432" s="194"/>
    </row>
    <row r="433" spans="3:3" ht="36.75" customHeight="1">
      <c r="C433" s="194"/>
    </row>
    <row r="434" spans="3:3" ht="36.75" customHeight="1">
      <c r="C434" s="194"/>
    </row>
    <row r="435" spans="3:3" ht="36.75" customHeight="1">
      <c r="C435" s="194"/>
    </row>
    <row r="436" spans="3:3" ht="36.75" customHeight="1">
      <c r="C436" s="194"/>
    </row>
    <row r="437" spans="3:3" ht="36.75" customHeight="1">
      <c r="C437" s="194"/>
    </row>
    <row r="438" spans="3:3" ht="36.75" customHeight="1">
      <c r="C438" s="194"/>
    </row>
    <row r="439" spans="3:3" ht="36.75" customHeight="1">
      <c r="C439" s="194"/>
    </row>
    <row r="440" spans="3:3" ht="36.75" customHeight="1">
      <c r="C440" s="194"/>
    </row>
    <row r="441" spans="3:3" ht="36.75" customHeight="1">
      <c r="C441" s="194"/>
    </row>
    <row r="442" spans="3:3" ht="36.75" customHeight="1">
      <c r="C442" s="194"/>
    </row>
    <row r="443" spans="3:3" ht="36.75" customHeight="1">
      <c r="C443" s="194"/>
    </row>
    <row r="444" spans="3:3" ht="36.75" customHeight="1">
      <c r="C444" s="194"/>
    </row>
    <row r="445" spans="3:3" ht="36.75" customHeight="1">
      <c r="C445" s="194"/>
    </row>
    <row r="446" spans="3:3" ht="36.75" customHeight="1">
      <c r="C446" s="194"/>
    </row>
    <row r="447" spans="3:3" ht="36.75" customHeight="1">
      <c r="C447" s="194"/>
    </row>
    <row r="448" spans="3:3" ht="36.75" customHeight="1">
      <c r="C448" s="194"/>
    </row>
    <row r="449" spans="3:3" ht="36.75" customHeight="1">
      <c r="C449" s="194"/>
    </row>
    <row r="450" spans="3:3" ht="36.75" customHeight="1">
      <c r="C450" s="194"/>
    </row>
    <row r="451" spans="3:3" ht="36.75" customHeight="1">
      <c r="C451" s="194"/>
    </row>
    <row r="452" spans="3:3" ht="36.75" customHeight="1">
      <c r="C452" s="194"/>
    </row>
    <row r="453" spans="3:3" ht="36.75" customHeight="1">
      <c r="C453" s="194"/>
    </row>
    <row r="454" spans="3:3" ht="36.75" customHeight="1">
      <c r="C454" s="194"/>
    </row>
    <row r="455" spans="3:3" ht="36.75" customHeight="1">
      <c r="C455" s="194"/>
    </row>
    <row r="456" spans="3:3" ht="36.75" customHeight="1">
      <c r="C456" s="194"/>
    </row>
    <row r="457" spans="3:3" ht="36.75" customHeight="1">
      <c r="C457" s="194"/>
    </row>
    <row r="458" spans="3:3" ht="36.75" customHeight="1">
      <c r="C458" s="194"/>
    </row>
    <row r="459" spans="3:3" ht="36.75" customHeight="1">
      <c r="C459" s="194"/>
    </row>
    <row r="460" spans="3:3" ht="36.75" customHeight="1">
      <c r="C460" s="194"/>
    </row>
    <row r="461" spans="3:3" ht="36.75" customHeight="1">
      <c r="C461" s="194"/>
    </row>
    <row r="462" spans="3:3" ht="36.75" customHeight="1">
      <c r="C462" s="194"/>
    </row>
    <row r="463" spans="3:3" ht="36.75" customHeight="1">
      <c r="C463" s="194"/>
    </row>
    <row r="464" spans="3:3" ht="36.75" customHeight="1">
      <c r="C464" s="194"/>
    </row>
    <row r="465" spans="3:3" ht="36.75" customHeight="1">
      <c r="C465" s="194"/>
    </row>
    <row r="466" spans="3:3" ht="36.75" customHeight="1">
      <c r="C466" s="194"/>
    </row>
    <row r="467" spans="3:3" ht="36.75" customHeight="1">
      <c r="C467" s="194"/>
    </row>
    <row r="468" spans="3:3" ht="36.75" customHeight="1">
      <c r="C468" s="194"/>
    </row>
    <row r="469" spans="3:3" ht="36.75" customHeight="1">
      <c r="C469" s="194"/>
    </row>
    <row r="470" spans="3:3" ht="36.75" customHeight="1">
      <c r="C470" s="194"/>
    </row>
    <row r="471" spans="3:3" ht="36.75" customHeight="1">
      <c r="C471" s="194"/>
    </row>
    <row r="472" spans="3:3" ht="36.75" customHeight="1">
      <c r="C472" s="194"/>
    </row>
    <row r="473" spans="3:3" ht="36.75" customHeight="1">
      <c r="C473" s="194"/>
    </row>
    <row r="474" spans="3:3" ht="36.75" customHeight="1">
      <c r="C474" s="194"/>
    </row>
    <row r="475" spans="3:3" ht="36.75" customHeight="1">
      <c r="C475" s="194"/>
    </row>
    <row r="476" spans="3:3" ht="36.75" customHeight="1">
      <c r="C476" s="194"/>
    </row>
    <row r="477" spans="3:3" ht="36.75" customHeight="1">
      <c r="C477" s="194"/>
    </row>
    <row r="478" spans="3:3" ht="36.75" customHeight="1">
      <c r="C478" s="194"/>
    </row>
    <row r="479" spans="3:3" ht="36.75" customHeight="1">
      <c r="C479" s="194"/>
    </row>
    <row r="480" spans="3:3" ht="36.75" customHeight="1">
      <c r="C480" s="194"/>
    </row>
    <row r="481" spans="3:3" ht="36.75" customHeight="1">
      <c r="C481" s="194"/>
    </row>
    <row r="482" spans="3:3" ht="36.75" customHeight="1">
      <c r="C482" s="194"/>
    </row>
    <row r="483" spans="3:3" ht="36.75" customHeight="1">
      <c r="C483" s="194"/>
    </row>
    <row r="484" spans="3:3" ht="36.75" customHeight="1">
      <c r="C484" s="194"/>
    </row>
    <row r="485" spans="3:3" ht="36.75" customHeight="1">
      <c r="C485" s="194"/>
    </row>
    <row r="486" spans="3:3" ht="36.75" customHeight="1">
      <c r="C486" s="194"/>
    </row>
    <row r="487" spans="3:3" ht="36.75" customHeight="1">
      <c r="C487" s="194"/>
    </row>
    <row r="488" spans="3:3" ht="36.75" customHeight="1">
      <c r="C488" s="194"/>
    </row>
    <row r="489" spans="3:3" ht="36.75" customHeight="1">
      <c r="C489" s="194"/>
    </row>
    <row r="490" spans="3:3" ht="36.75" customHeight="1">
      <c r="C490" s="194"/>
    </row>
    <row r="491" spans="3:3" ht="36.75" customHeight="1">
      <c r="C491" s="194"/>
    </row>
    <row r="492" spans="3:3" ht="36.75" customHeight="1">
      <c r="C492" s="194"/>
    </row>
    <row r="493" spans="3:3" ht="36.75" customHeight="1">
      <c r="C493" s="194"/>
    </row>
    <row r="494" spans="3:3" ht="36.75" customHeight="1">
      <c r="C494" s="194"/>
    </row>
    <row r="495" spans="3:3" ht="36.75" customHeight="1">
      <c r="C495" s="194"/>
    </row>
    <row r="496" spans="3:3" ht="36.75" customHeight="1">
      <c r="C496" s="194"/>
    </row>
    <row r="497" spans="3:3" ht="36.75" customHeight="1">
      <c r="C497" s="194"/>
    </row>
    <row r="498" spans="3:3" ht="36.75" customHeight="1">
      <c r="C498" s="194"/>
    </row>
    <row r="499" spans="3:3" ht="36.75" customHeight="1">
      <c r="C499" s="194"/>
    </row>
    <row r="500" spans="3:3" ht="36.75" customHeight="1">
      <c r="C500" s="194"/>
    </row>
    <row r="501" spans="3:3" ht="36.75" customHeight="1">
      <c r="C501" s="194"/>
    </row>
    <row r="502" spans="3:3" ht="36.75" customHeight="1">
      <c r="C502" s="194"/>
    </row>
    <row r="503" spans="3:3" ht="36.75" customHeight="1">
      <c r="C503" s="194"/>
    </row>
    <row r="504" spans="3:3" ht="36.75" customHeight="1">
      <c r="C504" s="194"/>
    </row>
    <row r="505" spans="3:3" ht="36.75" customHeight="1">
      <c r="C505" s="194"/>
    </row>
    <row r="506" spans="3:3" ht="36.75" customHeight="1">
      <c r="C506" s="194"/>
    </row>
    <row r="507" spans="3:3" ht="36.75" customHeight="1">
      <c r="C507" s="194"/>
    </row>
    <row r="508" spans="3:3" ht="36.75" customHeight="1">
      <c r="C508" s="194"/>
    </row>
    <row r="509" spans="3:3" ht="36.75" customHeight="1">
      <c r="C509" s="194"/>
    </row>
    <row r="510" spans="3:3" ht="36.75" customHeight="1">
      <c r="C510" s="194"/>
    </row>
    <row r="511" spans="3:3" ht="36.75" customHeight="1">
      <c r="C511" s="194"/>
    </row>
    <row r="512" spans="3:3" ht="36.75" customHeight="1">
      <c r="C512" s="194"/>
    </row>
    <row r="513" spans="3:3" ht="36.75" customHeight="1">
      <c r="C513" s="194"/>
    </row>
    <row r="514" spans="3:3" ht="36.75" customHeight="1">
      <c r="C514" s="194"/>
    </row>
    <row r="515" spans="3:3" ht="36.75" customHeight="1">
      <c r="C515" s="194"/>
    </row>
    <row r="516" spans="3:3" ht="36.75" customHeight="1">
      <c r="C516" s="194"/>
    </row>
    <row r="517" spans="3:3" ht="36.75" customHeight="1">
      <c r="C517" s="194"/>
    </row>
    <row r="518" spans="3:3" ht="36.75" customHeight="1">
      <c r="C518" s="194"/>
    </row>
    <row r="519" spans="3:3" ht="36.75" customHeight="1">
      <c r="C519" s="194"/>
    </row>
    <row r="520" spans="3:3" ht="36.75" customHeight="1">
      <c r="C520" s="194"/>
    </row>
    <row r="521" spans="3:3" ht="36.75" customHeight="1">
      <c r="C521" s="194"/>
    </row>
    <row r="522" spans="3:3" ht="36.75" customHeight="1">
      <c r="C522" s="194"/>
    </row>
    <row r="523" spans="3:3" ht="36.75" customHeight="1">
      <c r="C523" s="194"/>
    </row>
    <row r="524" spans="3:3" ht="36.75" customHeight="1">
      <c r="C524" s="194"/>
    </row>
    <row r="525" spans="3:3" ht="36.75" customHeight="1">
      <c r="C525" s="194"/>
    </row>
    <row r="526" spans="3:3" ht="36.75" customHeight="1">
      <c r="C526" s="194"/>
    </row>
    <row r="527" spans="3:3" ht="36.75" customHeight="1">
      <c r="C527" s="194"/>
    </row>
    <row r="528" spans="3:3" ht="36.75" customHeight="1">
      <c r="C528" s="194"/>
    </row>
    <row r="529" spans="3:3" ht="36.75" customHeight="1">
      <c r="C529" s="194"/>
    </row>
    <row r="530" spans="3:3" ht="36.75" customHeight="1">
      <c r="C530" s="194"/>
    </row>
    <row r="531" spans="3:3" ht="36.75" customHeight="1">
      <c r="C531" s="194"/>
    </row>
    <row r="532" spans="3:3" ht="36.75" customHeight="1">
      <c r="C532" s="194"/>
    </row>
    <row r="533" spans="3:3" ht="36.75" customHeight="1">
      <c r="C533" s="194"/>
    </row>
    <row r="534" spans="3:3" ht="36.75" customHeight="1">
      <c r="C534" s="194"/>
    </row>
    <row r="535" spans="3:3" ht="36.75" customHeight="1">
      <c r="C535" s="194"/>
    </row>
    <row r="536" spans="3:3" ht="36.75" customHeight="1">
      <c r="C536" s="194"/>
    </row>
    <row r="537" spans="3:3" ht="36.75" customHeight="1">
      <c r="C537" s="194"/>
    </row>
    <row r="538" spans="3:3" ht="36.75" customHeight="1">
      <c r="C538" s="194"/>
    </row>
    <row r="539" spans="3:3" ht="36.75" customHeight="1">
      <c r="C539" s="194"/>
    </row>
    <row r="540" spans="3:3" ht="36.75" customHeight="1">
      <c r="C540" s="194"/>
    </row>
    <row r="541" spans="3:3" ht="36.75" customHeight="1">
      <c r="C541" s="194"/>
    </row>
    <row r="542" spans="3:3" ht="36.75" customHeight="1">
      <c r="C542" s="194"/>
    </row>
    <row r="543" spans="3:3" ht="36.75" customHeight="1">
      <c r="C543" s="194"/>
    </row>
    <row r="544" spans="3:3" ht="36.75" customHeight="1">
      <c r="C544" s="194"/>
    </row>
    <row r="545" spans="3:3" ht="36.75" customHeight="1">
      <c r="C545" s="194"/>
    </row>
    <row r="546" spans="3:3" ht="36.75" customHeight="1">
      <c r="C546" s="194"/>
    </row>
    <row r="547" spans="3:3" ht="36.75" customHeight="1">
      <c r="C547" s="194"/>
    </row>
    <row r="548" spans="3:3" ht="36.75" customHeight="1">
      <c r="C548" s="194"/>
    </row>
    <row r="549" spans="3:3" ht="36.75" customHeight="1">
      <c r="C549" s="194"/>
    </row>
    <row r="550" spans="3:3" ht="36.75" customHeight="1">
      <c r="C550" s="194"/>
    </row>
    <row r="551" spans="3:3" ht="36.75" customHeight="1">
      <c r="C551" s="194"/>
    </row>
    <row r="552" spans="3:3" ht="36.75" customHeight="1">
      <c r="C552" s="194"/>
    </row>
    <row r="553" spans="3:3" ht="36.75" customHeight="1">
      <c r="C553" s="194"/>
    </row>
    <row r="554" spans="3:3" ht="36.75" customHeight="1">
      <c r="C554" s="194"/>
    </row>
    <row r="555" spans="3:3" ht="36.75" customHeight="1">
      <c r="C555" s="194"/>
    </row>
    <row r="556" spans="3:3" ht="36.75" customHeight="1">
      <c r="C556" s="194"/>
    </row>
    <row r="557" spans="3:3" ht="36.75" customHeight="1">
      <c r="C557" s="194"/>
    </row>
    <row r="558" spans="3:3" ht="36.75" customHeight="1">
      <c r="C558" s="194"/>
    </row>
    <row r="559" spans="3:3" ht="36.75" customHeight="1">
      <c r="C559" s="194"/>
    </row>
    <row r="560" spans="3:3" ht="36.75" customHeight="1">
      <c r="C560" s="194"/>
    </row>
    <row r="561" spans="3:3" ht="36.75" customHeight="1">
      <c r="C561" s="194"/>
    </row>
    <row r="562" spans="3:3" ht="36.75" customHeight="1">
      <c r="C562" s="194"/>
    </row>
    <row r="563" spans="3:3" ht="36.75" customHeight="1">
      <c r="C563" s="194"/>
    </row>
    <row r="564" spans="3:3" ht="36.75" customHeight="1">
      <c r="C564" s="194"/>
    </row>
    <row r="565" spans="3:3" ht="36.75" customHeight="1">
      <c r="C565" s="194"/>
    </row>
    <row r="566" spans="3:3" ht="36.75" customHeight="1">
      <c r="C566" s="194"/>
    </row>
    <row r="567" spans="3:3" ht="36.75" customHeight="1">
      <c r="C567" s="194"/>
    </row>
    <row r="568" spans="3:3" ht="36.75" customHeight="1">
      <c r="C568" s="194"/>
    </row>
    <row r="569" spans="3:3" ht="36.75" customHeight="1">
      <c r="C569" s="194"/>
    </row>
    <row r="570" spans="3:3" ht="36.75" customHeight="1">
      <c r="C570" s="194"/>
    </row>
    <row r="571" spans="3:3" ht="36.75" customHeight="1">
      <c r="C571" s="194"/>
    </row>
    <row r="572" spans="3:3" ht="36.75" customHeight="1">
      <c r="C572" s="194"/>
    </row>
    <row r="573" spans="3:3" ht="36.75" customHeight="1">
      <c r="C573" s="194"/>
    </row>
    <row r="574" spans="3:3" ht="36.75" customHeight="1">
      <c r="C574" s="194"/>
    </row>
    <row r="575" spans="3:3" ht="36.75" customHeight="1">
      <c r="C575" s="194"/>
    </row>
    <row r="576" spans="3:3" ht="36.75" customHeight="1">
      <c r="C576" s="194"/>
    </row>
    <row r="577" spans="3:3" ht="36.75" customHeight="1">
      <c r="C577" s="194"/>
    </row>
    <row r="578" spans="3:3" ht="36.75" customHeight="1">
      <c r="C578" s="194"/>
    </row>
    <row r="579" spans="3:3" ht="36.75" customHeight="1">
      <c r="C579" s="194"/>
    </row>
    <row r="580" spans="3:3" ht="36.75" customHeight="1">
      <c r="C580" s="194"/>
    </row>
    <row r="581" spans="3:3" ht="36.75" customHeight="1">
      <c r="C581" s="194"/>
    </row>
    <row r="582" spans="3:3" ht="36.75" customHeight="1">
      <c r="C582" s="194"/>
    </row>
    <row r="583" spans="3:3" ht="36.75" customHeight="1">
      <c r="C583" s="194"/>
    </row>
    <row r="584" spans="3:3" ht="36.75" customHeight="1">
      <c r="C584" s="194"/>
    </row>
    <row r="585" spans="3:3" ht="36.75" customHeight="1">
      <c r="C585" s="194"/>
    </row>
    <row r="586" spans="3:3" ht="36.75" customHeight="1">
      <c r="C586" s="194"/>
    </row>
    <row r="587" spans="3:3" ht="36.75" customHeight="1">
      <c r="C587" s="194"/>
    </row>
    <row r="588" spans="3:3" ht="36.75" customHeight="1">
      <c r="C588" s="194"/>
    </row>
    <row r="589" spans="3:3" ht="36.75" customHeight="1">
      <c r="C589" s="194"/>
    </row>
    <row r="590" spans="3:3" ht="36.75" customHeight="1">
      <c r="C590" s="194"/>
    </row>
    <row r="591" spans="3:3" ht="36.75" customHeight="1">
      <c r="C591" s="194"/>
    </row>
    <row r="592" spans="3:3" ht="36.75" customHeight="1">
      <c r="C592" s="194"/>
    </row>
    <row r="593" spans="3:3" ht="36.75" customHeight="1">
      <c r="C593" s="194"/>
    </row>
    <row r="594" spans="3:3" ht="36.75" customHeight="1">
      <c r="C594" s="194"/>
    </row>
    <row r="595" spans="3:3" ht="36.75" customHeight="1">
      <c r="C595" s="194"/>
    </row>
    <row r="596" spans="3:3" ht="36.75" customHeight="1">
      <c r="C596" s="194"/>
    </row>
    <row r="597" spans="3:3" ht="36.75" customHeight="1">
      <c r="C597" s="194"/>
    </row>
    <row r="598" spans="3:3" ht="36.75" customHeight="1">
      <c r="C598" s="194"/>
    </row>
    <row r="599" spans="3:3" ht="36.75" customHeight="1">
      <c r="C599" s="194"/>
    </row>
    <row r="600" spans="3:3" ht="36.75" customHeight="1">
      <c r="C600" s="194"/>
    </row>
    <row r="601" spans="3:3" ht="36.75" customHeight="1">
      <c r="C601" s="194"/>
    </row>
    <row r="602" spans="3:3" ht="36.75" customHeight="1">
      <c r="C602" s="194"/>
    </row>
    <row r="603" spans="3:3" ht="36.75" customHeight="1">
      <c r="C603" s="194"/>
    </row>
    <row r="604" spans="3:3" ht="36.75" customHeight="1">
      <c r="C604" s="194"/>
    </row>
    <row r="605" spans="3:3" ht="36.75" customHeight="1">
      <c r="C605" s="194"/>
    </row>
    <row r="606" spans="3:3" ht="36.75" customHeight="1">
      <c r="C606" s="194"/>
    </row>
    <row r="607" spans="3:3" ht="36.75" customHeight="1">
      <c r="C607" s="194"/>
    </row>
    <row r="608" spans="3:3" ht="36.75" customHeight="1">
      <c r="C608" s="194"/>
    </row>
    <row r="609" spans="3:3" ht="36.75" customHeight="1">
      <c r="C609" s="194"/>
    </row>
    <row r="610" spans="3:3" ht="36.75" customHeight="1">
      <c r="C610" s="194"/>
    </row>
    <row r="611" spans="3:3" ht="36.75" customHeight="1">
      <c r="C611" s="194"/>
    </row>
    <row r="612" spans="3:3" ht="36.75" customHeight="1">
      <c r="C612" s="194"/>
    </row>
    <row r="613" spans="3:3" ht="36.75" customHeight="1">
      <c r="C613" s="194"/>
    </row>
    <row r="614" spans="3:3" ht="36.75" customHeight="1">
      <c r="C614" s="194"/>
    </row>
    <row r="615" spans="3:3" ht="36.75" customHeight="1">
      <c r="C615" s="194"/>
    </row>
    <row r="616" spans="3:3" ht="36.75" customHeight="1">
      <c r="C616" s="194"/>
    </row>
    <row r="617" spans="3:3" ht="36.75" customHeight="1">
      <c r="C617" s="194"/>
    </row>
    <row r="618" spans="3:3" ht="36.75" customHeight="1">
      <c r="C618" s="194"/>
    </row>
    <row r="619" spans="3:3" ht="36.75" customHeight="1">
      <c r="C619" s="194"/>
    </row>
    <row r="620" spans="3:3" ht="36.75" customHeight="1">
      <c r="C620" s="194"/>
    </row>
    <row r="621" spans="3:3" ht="36.75" customHeight="1">
      <c r="C621" s="194"/>
    </row>
    <row r="622" spans="3:3" ht="36.75" customHeight="1">
      <c r="C622" s="194"/>
    </row>
    <row r="623" spans="3:3" ht="36.75" customHeight="1">
      <c r="C623" s="194"/>
    </row>
    <row r="624" spans="3:3" ht="36.75" customHeight="1">
      <c r="C624" s="194"/>
    </row>
    <row r="625" spans="3:3" ht="36.75" customHeight="1">
      <c r="C625" s="194"/>
    </row>
    <row r="626" spans="3:3" ht="36.75" customHeight="1">
      <c r="C626" s="194"/>
    </row>
    <row r="627" spans="3:3" ht="36.75" customHeight="1">
      <c r="C627" s="194"/>
    </row>
    <row r="628" spans="3:3" ht="36.75" customHeight="1">
      <c r="C628" s="194"/>
    </row>
    <row r="629" spans="3:3" ht="36.75" customHeight="1">
      <c r="C629" s="194"/>
    </row>
    <row r="630" spans="3:3" ht="36.75" customHeight="1">
      <c r="C630" s="194"/>
    </row>
    <row r="631" spans="3:3" ht="36.75" customHeight="1">
      <c r="C631" s="194"/>
    </row>
    <row r="632" spans="3:3" ht="36.75" customHeight="1">
      <c r="C632" s="194"/>
    </row>
    <row r="633" spans="3:3" ht="36.75" customHeight="1">
      <c r="C633" s="194"/>
    </row>
    <row r="634" spans="3:3" ht="36.75" customHeight="1">
      <c r="C634" s="194"/>
    </row>
    <row r="635" spans="3:3" ht="36.75" customHeight="1">
      <c r="C635" s="194"/>
    </row>
    <row r="636" spans="3:3" ht="36.75" customHeight="1">
      <c r="C636" s="194"/>
    </row>
    <row r="637" spans="3:3" ht="36.75" customHeight="1">
      <c r="C637" s="194"/>
    </row>
    <row r="638" spans="3:3" ht="36.75" customHeight="1">
      <c r="C638" s="194"/>
    </row>
    <row r="639" spans="3:3" ht="36.75" customHeight="1">
      <c r="C639" s="194"/>
    </row>
    <row r="640" spans="3:3" ht="36.75" customHeight="1">
      <c r="C640" s="194"/>
    </row>
    <row r="641" spans="3:3" ht="36.75" customHeight="1">
      <c r="C641" s="194"/>
    </row>
    <row r="642" spans="3:3" ht="36.75" customHeight="1">
      <c r="C642" s="194"/>
    </row>
    <row r="643" spans="3:3" ht="36.75" customHeight="1">
      <c r="C643" s="194"/>
    </row>
    <row r="644" spans="3:3" ht="36.75" customHeight="1">
      <c r="C644" s="194"/>
    </row>
    <row r="645" spans="3:3" ht="36.75" customHeight="1">
      <c r="C645" s="194"/>
    </row>
    <row r="646" spans="3:3" ht="36.75" customHeight="1">
      <c r="C646" s="194"/>
    </row>
    <row r="647" spans="3:3" ht="36.75" customHeight="1">
      <c r="C647" s="194"/>
    </row>
    <row r="648" spans="3:3" ht="36.75" customHeight="1">
      <c r="C648" s="194"/>
    </row>
    <row r="649" spans="3:3" ht="36.75" customHeight="1">
      <c r="C649" s="194"/>
    </row>
    <row r="650" spans="3:3" ht="36.75" customHeight="1">
      <c r="C650" s="194"/>
    </row>
    <row r="651" spans="3:3" ht="36.75" customHeight="1">
      <c r="C651" s="194"/>
    </row>
    <row r="652" spans="3:3" ht="36.75" customHeight="1">
      <c r="C652" s="194"/>
    </row>
    <row r="653" spans="3:3" ht="36.75" customHeight="1">
      <c r="C653" s="194"/>
    </row>
    <row r="654" spans="3:3" ht="36.75" customHeight="1">
      <c r="C654" s="194"/>
    </row>
    <row r="655" spans="3:3" ht="36.75" customHeight="1">
      <c r="C655" s="194"/>
    </row>
    <row r="656" spans="3:3" ht="36.75" customHeight="1">
      <c r="C656" s="194"/>
    </row>
    <row r="657" spans="3:3" ht="36.75" customHeight="1">
      <c r="C657" s="194"/>
    </row>
    <row r="658" spans="3:3" ht="36.75" customHeight="1">
      <c r="C658" s="194"/>
    </row>
    <row r="659" spans="3:3" ht="36.75" customHeight="1">
      <c r="C659" s="194"/>
    </row>
    <row r="660" spans="3:3" ht="36.75" customHeight="1">
      <c r="C660" s="194"/>
    </row>
    <row r="661" spans="3:3" ht="36.75" customHeight="1">
      <c r="C661" s="194"/>
    </row>
    <row r="662" spans="3:3" ht="36.75" customHeight="1">
      <c r="C662" s="194"/>
    </row>
    <row r="663" spans="3:3" ht="36.75" customHeight="1">
      <c r="C663" s="194"/>
    </row>
    <row r="664" spans="3:3" ht="36.75" customHeight="1">
      <c r="C664" s="194"/>
    </row>
    <row r="665" spans="3:3" ht="36.75" customHeight="1">
      <c r="C665" s="194"/>
    </row>
    <row r="666" spans="3:3" ht="36.75" customHeight="1">
      <c r="C666" s="194"/>
    </row>
    <row r="667" spans="3:3" ht="36.75" customHeight="1">
      <c r="C667" s="194"/>
    </row>
    <row r="668" spans="3:3" ht="36.75" customHeight="1">
      <c r="C668" s="194"/>
    </row>
    <row r="669" spans="3:3" ht="36.75" customHeight="1">
      <c r="C669" s="194"/>
    </row>
    <row r="670" spans="3:3" ht="36.75" customHeight="1">
      <c r="C670" s="194"/>
    </row>
    <row r="671" spans="3:3" ht="36.75" customHeight="1">
      <c r="C671" s="194"/>
    </row>
    <row r="672" spans="3:3" ht="36.75" customHeight="1">
      <c r="C672" s="194"/>
    </row>
    <row r="673" spans="3:3" ht="36.75" customHeight="1">
      <c r="C673" s="194"/>
    </row>
    <row r="674" spans="3:3" ht="36.75" customHeight="1">
      <c r="C674" s="194"/>
    </row>
    <row r="675" spans="3:3" ht="36.75" customHeight="1">
      <c r="C675" s="194"/>
    </row>
    <row r="676" spans="3:3" ht="36.75" customHeight="1">
      <c r="C676" s="194"/>
    </row>
    <row r="677" spans="3:3" ht="36.75" customHeight="1">
      <c r="C677" s="194"/>
    </row>
    <row r="678" spans="3:3" ht="36.75" customHeight="1">
      <c r="C678" s="194"/>
    </row>
    <row r="679" spans="3:3" ht="36.75" customHeight="1">
      <c r="C679" s="194"/>
    </row>
    <row r="680" spans="3:3" ht="36.75" customHeight="1">
      <c r="C680" s="194"/>
    </row>
    <row r="681" spans="3:3" ht="36.75" customHeight="1">
      <c r="C681" s="194"/>
    </row>
    <row r="682" spans="3:3" ht="36.75" customHeight="1">
      <c r="C682" s="194"/>
    </row>
    <row r="683" spans="3:3" ht="36.75" customHeight="1">
      <c r="C683" s="194"/>
    </row>
    <row r="684" spans="3:3" ht="36.75" customHeight="1">
      <c r="C684" s="194"/>
    </row>
    <row r="685" spans="3:3" ht="36.75" customHeight="1">
      <c r="C685" s="194"/>
    </row>
    <row r="686" spans="3:3" ht="36.75" customHeight="1">
      <c r="C686" s="194"/>
    </row>
    <row r="687" spans="3:3" ht="36.75" customHeight="1">
      <c r="C687" s="194"/>
    </row>
    <row r="688" spans="3:3" ht="36.75" customHeight="1">
      <c r="C688" s="194"/>
    </row>
    <row r="689" spans="3:3" ht="36.75" customHeight="1">
      <c r="C689" s="194"/>
    </row>
    <row r="690" spans="3:3" ht="36.75" customHeight="1">
      <c r="C690" s="194"/>
    </row>
    <row r="691" spans="3:3" ht="36.75" customHeight="1">
      <c r="C691" s="194"/>
    </row>
    <row r="692" spans="3:3" ht="36.75" customHeight="1">
      <c r="C692" s="194"/>
    </row>
    <row r="693" spans="3:3" ht="36.75" customHeight="1">
      <c r="C693" s="194"/>
    </row>
    <row r="694" spans="3:3" ht="36.75" customHeight="1">
      <c r="C694" s="194"/>
    </row>
    <row r="695" spans="3:3" ht="36.75" customHeight="1">
      <c r="C695" s="194"/>
    </row>
    <row r="696" spans="3:3" ht="36.75" customHeight="1">
      <c r="C696" s="194"/>
    </row>
    <row r="697" spans="3:3" ht="36.75" customHeight="1">
      <c r="C697" s="194"/>
    </row>
    <row r="698" spans="3:3" ht="36.75" customHeight="1">
      <c r="C698" s="194"/>
    </row>
    <row r="699" spans="3:3" ht="36.75" customHeight="1">
      <c r="C699" s="194"/>
    </row>
    <row r="700" spans="3:3" ht="36.75" customHeight="1">
      <c r="C700" s="194"/>
    </row>
    <row r="701" spans="3:3" ht="36.75" customHeight="1">
      <c r="C701" s="194"/>
    </row>
    <row r="702" spans="3:3" ht="36.75" customHeight="1">
      <c r="C702" s="194"/>
    </row>
    <row r="703" spans="3:3" ht="36.75" customHeight="1">
      <c r="C703" s="194"/>
    </row>
    <row r="704" spans="3:3" ht="36.75" customHeight="1">
      <c r="C704" s="194"/>
    </row>
    <row r="705" spans="3:3" ht="36.75" customHeight="1">
      <c r="C705" s="194"/>
    </row>
    <row r="706" spans="3:3" ht="36.75" customHeight="1">
      <c r="C706" s="194"/>
    </row>
    <row r="707" spans="3:3" ht="36.75" customHeight="1">
      <c r="C707" s="194"/>
    </row>
    <row r="708" spans="3:3" ht="36.75" customHeight="1">
      <c r="C708" s="194"/>
    </row>
    <row r="709" spans="3:3" ht="36.75" customHeight="1">
      <c r="C709" s="194"/>
    </row>
    <row r="710" spans="3:3" ht="36.75" customHeight="1">
      <c r="C710" s="194"/>
    </row>
    <row r="711" spans="3:3" ht="36.75" customHeight="1">
      <c r="C711" s="194"/>
    </row>
    <row r="712" spans="3:3" ht="36.75" customHeight="1">
      <c r="C712" s="194"/>
    </row>
    <row r="713" spans="3:3" ht="36.75" customHeight="1">
      <c r="C713" s="194"/>
    </row>
    <row r="714" spans="3:3" ht="36.75" customHeight="1">
      <c r="C714" s="194"/>
    </row>
    <row r="715" spans="3:3" ht="36.75" customHeight="1">
      <c r="C715" s="194"/>
    </row>
    <row r="716" spans="3:3" ht="36.75" customHeight="1">
      <c r="C716" s="194"/>
    </row>
    <row r="717" spans="3:3" ht="36.75" customHeight="1">
      <c r="C717" s="194"/>
    </row>
    <row r="718" spans="3:3" ht="36.75" customHeight="1">
      <c r="C718" s="194"/>
    </row>
    <row r="719" spans="3:3" ht="36.75" customHeight="1">
      <c r="C719" s="194"/>
    </row>
    <row r="720" spans="3:3" ht="36.75" customHeight="1">
      <c r="C720" s="194"/>
    </row>
    <row r="721" spans="3:3" ht="36.75" customHeight="1">
      <c r="C721" s="194"/>
    </row>
    <row r="722" spans="3:3" ht="36.75" customHeight="1">
      <c r="C722" s="194"/>
    </row>
    <row r="723" spans="3:3" ht="36.75" customHeight="1">
      <c r="C723" s="194"/>
    </row>
    <row r="724" spans="3:3" ht="36.75" customHeight="1">
      <c r="C724" s="194"/>
    </row>
    <row r="725" spans="3:3" ht="36.75" customHeight="1">
      <c r="C725" s="194"/>
    </row>
    <row r="726" spans="3:3" ht="36.75" customHeight="1">
      <c r="C726" s="194"/>
    </row>
    <row r="727" spans="3:3" ht="36.75" customHeight="1">
      <c r="C727" s="194"/>
    </row>
    <row r="728" spans="3:3" ht="36.75" customHeight="1">
      <c r="C728" s="194"/>
    </row>
    <row r="729" spans="3:3" ht="36.75" customHeight="1">
      <c r="C729" s="194"/>
    </row>
    <row r="730" spans="3:3" ht="36.75" customHeight="1">
      <c r="C730" s="194"/>
    </row>
    <row r="731" spans="3:3" ht="36.75" customHeight="1">
      <c r="C731" s="194"/>
    </row>
    <row r="732" spans="3:3" ht="36.75" customHeight="1">
      <c r="C732" s="194"/>
    </row>
    <row r="733" spans="3:3" ht="36.75" customHeight="1">
      <c r="C733" s="194"/>
    </row>
    <row r="734" spans="3:3" ht="36.75" customHeight="1">
      <c r="C734" s="194"/>
    </row>
    <row r="735" spans="3:3" ht="36.75" customHeight="1">
      <c r="C735" s="194"/>
    </row>
    <row r="736" spans="3:3" ht="36.75" customHeight="1">
      <c r="C736" s="194"/>
    </row>
    <row r="737" spans="3:3" ht="36.75" customHeight="1">
      <c r="C737" s="194"/>
    </row>
    <row r="738" spans="3:3" ht="36.75" customHeight="1">
      <c r="C738" s="194"/>
    </row>
    <row r="739" spans="3:3" ht="36.75" customHeight="1">
      <c r="C739" s="194"/>
    </row>
    <row r="740" spans="3:3" ht="36.75" customHeight="1">
      <c r="C740" s="194"/>
    </row>
    <row r="741" spans="3:3" ht="36.75" customHeight="1">
      <c r="C741" s="194"/>
    </row>
    <row r="742" spans="3:3" ht="36.75" customHeight="1">
      <c r="C742" s="194"/>
    </row>
    <row r="743" spans="3:3" ht="36.75" customHeight="1">
      <c r="C743" s="194"/>
    </row>
    <row r="744" spans="3:3" ht="36.75" customHeight="1">
      <c r="C744" s="194"/>
    </row>
    <row r="745" spans="3:3" ht="36.75" customHeight="1">
      <c r="C745" s="194"/>
    </row>
    <row r="746" spans="3:3" ht="36.75" customHeight="1">
      <c r="C746" s="194"/>
    </row>
    <row r="747" spans="3:3" ht="36.75" customHeight="1">
      <c r="C747" s="194"/>
    </row>
    <row r="748" spans="3:3" ht="36.75" customHeight="1">
      <c r="C748" s="194"/>
    </row>
    <row r="749" spans="3:3" ht="36.75" customHeight="1">
      <c r="C749" s="194"/>
    </row>
    <row r="750" spans="3:3" ht="36.75" customHeight="1">
      <c r="C750" s="194"/>
    </row>
    <row r="751" spans="3:3" ht="36.75" customHeight="1">
      <c r="C751" s="194"/>
    </row>
    <row r="752" spans="3:3" ht="36.75" customHeight="1">
      <c r="C752" s="194"/>
    </row>
    <row r="753" spans="3:3" ht="36.75" customHeight="1">
      <c r="C753" s="194"/>
    </row>
    <row r="754" spans="3:3" ht="36.75" customHeight="1">
      <c r="C754" s="194"/>
    </row>
    <row r="755" spans="3:3" ht="36.75" customHeight="1">
      <c r="C755" s="194"/>
    </row>
    <row r="756" spans="3:3" ht="36.75" customHeight="1">
      <c r="C756" s="194"/>
    </row>
    <row r="757" spans="3:3" ht="36.75" customHeight="1">
      <c r="C757" s="194"/>
    </row>
    <row r="758" spans="3:3" ht="36.75" customHeight="1">
      <c r="C758" s="194"/>
    </row>
    <row r="759" spans="3:3" ht="36.75" customHeight="1">
      <c r="C759" s="194"/>
    </row>
    <row r="760" spans="3:3" ht="36.75" customHeight="1">
      <c r="C760" s="194"/>
    </row>
    <row r="761" spans="3:3" ht="36.75" customHeight="1">
      <c r="C761" s="194"/>
    </row>
    <row r="762" spans="3:3" ht="36.75" customHeight="1">
      <c r="C762" s="194"/>
    </row>
    <row r="763" spans="3:3" ht="36.75" customHeight="1">
      <c r="C763" s="194"/>
    </row>
    <row r="764" spans="3:3" ht="36.75" customHeight="1">
      <c r="C764" s="194"/>
    </row>
    <row r="765" spans="3:3" ht="36.75" customHeight="1">
      <c r="C765" s="194"/>
    </row>
    <row r="766" spans="3:3" ht="36.75" customHeight="1">
      <c r="C766" s="194"/>
    </row>
    <row r="767" spans="3:3" ht="36.75" customHeight="1">
      <c r="C767" s="194"/>
    </row>
    <row r="768" spans="3:3" ht="36.75" customHeight="1">
      <c r="C768" s="194"/>
    </row>
    <row r="769" spans="3:3" ht="36.75" customHeight="1">
      <c r="C769" s="194"/>
    </row>
    <row r="770" spans="3:3" ht="36.75" customHeight="1">
      <c r="C770" s="194"/>
    </row>
    <row r="771" spans="3:3" ht="36.75" customHeight="1">
      <c r="C771" s="194"/>
    </row>
    <row r="772" spans="3:3" ht="36.75" customHeight="1">
      <c r="C772" s="194"/>
    </row>
    <row r="773" spans="3:3" ht="36.75" customHeight="1">
      <c r="C773" s="194"/>
    </row>
    <row r="774" spans="3:3" ht="36.75" customHeight="1">
      <c r="C774" s="194"/>
    </row>
    <row r="775" spans="3:3" ht="36.75" customHeight="1">
      <c r="C775" s="194"/>
    </row>
    <row r="776" spans="3:3" ht="36.75" customHeight="1">
      <c r="C776" s="194"/>
    </row>
    <row r="777" spans="3:3" ht="36.75" customHeight="1">
      <c r="C777" s="194"/>
    </row>
    <row r="778" spans="3:3" ht="36.75" customHeight="1">
      <c r="C778" s="194"/>
    </row>
    <row r="779" spans="3:3" ht="36.75" customHeight="1">
      <c r="C779" s="194"/>
    </row>
    <row r="780" spans="3:3" ht="36.75" customHeight="1">
      <c r="C780" s="194"/>
    </row>
    <row r="781" spans="3:3" ht="36.75" customHeight="1">
      <c r="C781" s="194"/>
    </row>
    <row r="782" spans="3:3" ht="36.75" customHeight="1">
      <c r="C782" s="194"/>
    </row>
    <row r="783" spans="3:3" ht="36.75" customHeight="1">
      <c r="C783" s="194"/>
    </row>
    <row r="784" spans="3:3" ht="36.75" customHeight="1">
      <c r="C784" s="194"/>
    </row>
    <row r="785" spans="3:3" ht="36.75" customHeight="1">
      <c r="C785" s="194"/>
    </row>
    <row r="786" spans="3:3" ht="36.75" customHeight="1">
      <c r="C786" s="194"/>
    </row>
    <row r="787" spans="3:3" ht="36.75" customHeight="1">
      <c r="C787" s="194"/>
    </row>
    <row r="788" spans="3:3" ht="36.75" customHeight="1">
      <c r="C788" s="194"/>
    </row>
    <row r="789" spans="3:3" ht="36.75" customHeight="1">
      <c r="C789" s="194"/>
    </row>
    <row r="790" spans="3:3" ht="36.75" customHeight="1">
      <c r="C790" s="194"/>
    </row>
    <row r="791" spans="3:3" ht="36.75" customHeight="1">
      <c r="C791" s="194"/>
    </row>
    <row r="792" spans="3:3" ht="36.75" customHeight="1">
      <c r="C792" s="194"/>
    </row>
    <row r="793" spans="3:3" ht="36.75" customHeight="1">
      <c r="C793" s="194"/>
    </row>
    <row r="794" spans="3:3" ht="36.75" customHeight="1">
      <c r="C794" s="194"/>
    </row>
    <row r="795" spans="3:3" ht="36.75" customHeight="1">
      <c r="C795" s="194"/>
    </row>
    <row r="796" spans="3:3" ht="36.75" customHeight="1">
      <c r="C796" s="194"/>
    </row>
    <row r="797" spans="3:3" ht="36.75" customHeight="1">
      <c r="C797" s="194"/>
    </row>
    <row r="798" spans="3:3" ht="36.75" customHeight="1">
      <c r="C798" s="194"/>
    </row>
    <row r="799" spans="3:3" ht="36.75" customHeight="1">
      <c r="C799" s="194"/>
    </row>
    <row r="800" spans="3:3" ht="36.75" customHeight="1">
      <c r="C800" s="194"/>
    </row>
    <row r="801" spans="3:3" ht="36.75" customHeight="1">
      <c r="C801" s="194"/>
    </row>
    <row r="802" spans="3:3" ht="36.75" customHeight="1">
      <c r="C802" s="194"/>
    </row>
    <row r="803" spans="3:3" ht="36.75" customHeight="1">
      <c r="C803" s="194"/>
    </row>
    <row r="804" spans="3:3" ht="36.75" customHeight="1">
      <c r="C804" s="194"/>
    </row>
    <row r="805" spans="3:3" ht="36.75" customHeight="1">
      <c r="C805" s="194"/>
    </row>
    <row r="806" spans="3:3" ht="36.75" customHeight="1">
      <c r="C806" s="194"/>
    </row>
    <row r="807" spans="3:3" ht="36.75" customHeight="1">
      <c r="C807" s="194"/>
    </row>
    <row r="808" spans="3:3" ht="36.75" customHeight="1">
      <c r="C808" s="194"/>
    </row>
    <row r="809" spans="3:3" ht="36.75" customHeight="1">
      <c r="C809" s="194"/>
    </row>
    <row r="810" spans="3:3" ht="36.75" customHeight="1">
      <c r="C810" s="194"/>
    </row>
    <row r="811" spans="3:3" ht="36.75" customHeight="1">
      <c r="C811" s="194"/>
    </row>
    <row r="812" spans="3:3" ht="36.75" customHeight="1">
      <c r="C812" s="194"/>
    </row>
    <row r="813" spans="3:3" ht="36.75" customHeight="1">
      <c r="C813" s="194"/>
    </row>
    <row r="814" spans="3:3" ht="36.75" customHeight="1">
      <c r="C814" s="194"/>
    </row>
    <row r="815" spans="3:3" ht="36.75" customHeight="1">
      <c r="C815" s="194"/>
    </row>
    <row r="816" spans="3:3" ht="36.75" customHeight="1">
      <c r="C816" s="194"/>
    </row>
    <row r="817" spans="3:3" ht="36.75" customHeight="1">
      <c r="C817" s="194"/>
    </row>
    <row r="818" spans="3:3" ht="36.75" customHeight="1">
      <c r="C818" s="194"/>
    </row>
    <row r="819" spans="3:3" ht="36.75" customHeight="1">
      <c r="C819" s="194"/>
    </row>
    <row r="820" spans="3:3" ht="36.75" customHeight="1">
      <c r="C820" s="194"/>
    </row>
    <row r="821" spans="3:3" ht="36.75" customHeight="1">
      <c r="C821" s="194"/>
    </row>
    <row r="822" spans="3:3" ht="36.75" customHeight="1">
      <c r="C822" s="194"/>
    </row>
    <row r="823" spans="3:3" ht="36.75" customHeight="1">
      <c r="C823" s="194"/>
    </row>
    <row r="824" spans="3:3" ht="36.75" customHeight="1">
      <c r="C824" s="194"/>
    </row>
    <row r="825" spans="3:3" ht="36.75" customHeight="1">
      <c r="C825" s="194"/>
    </row>
    <row r="826" spans="3:3" ht="36.75" customHeight="1">
      <c r="C826" s="194"/>
    </row>
    <row r="827" spans="3:3" ht="36.75" customHeight="1">
      <c r="C827" s="194"/>
    </row>
    <row r="828" spans="3:3" ht="36.75" customHeight="1">
      <c r="C828" s="194"/>
    </row>
    <row r="829" spans="3:3" ht="36.75" customHeight="1">
      <c r="C829" s="194"/>
    </row>
    <row r="830" spans="3:3" ht="36.75" customHeight="1">
      <c r="C830" s="194"/>
    </row>
    <row r="831" spans="3:3" ht="36.75" customHeight="1">
      <c r="C831" s="194"/>
    </row>
    <row r="832" spans="3:3" ht="36.75" customHeight="1">
      <c r="C832" s="194"/>
    </row>
    <row r="833" spans="3:3" ht="36.75" customHeight="1">
      <c r="C833" s="194"/>
    </row>
    <row r="834" spans="3:3" ht="36.75" customHeight="1">
      <c r="C834" s="194"/>
    </row>
    <row r="835" spans="3:3" ht="36.75" customHeight="1">
      <c r="C835" s="194"/>
    </row>
    <row r="836" spans="3:3" ht="36.75" customHeight="1">
      <c r="C836" s="194"/>
    </row>
    <row r="837" spans="3:3" ht="36.75" customHeight="1">
      <c r="C837" s="194"/>
    </row>
    <row r="838" spans="3:3" ht="36.75" customHeight="1">
      <c r="C838" s="194"/>
    </row>
    <row r="839" spans="3:3" ht="36.75" customHeight="1">
      <c r="C839" s="194"/>
    </row>
    <row r="840" spans="3:3" ht="36.75" customHeight="1">
      <c r="C840" s="194"/>
    </row>
    <row r="841" spans="3:3" ht="36.75" customHeight="1">
      <c r="C841" s="194"/>
    </row>
    <row r="842" spans="3:3" ht="36.75" customHeight="1">
      <c r="C842" s="194"/>
    </row>
    <row r="843" spans="3:3" ht="36.75" customHeight="1">
      <c r="C843" s="194"/>
    </row>
    <row r="844" spans="3:3" ht="36.75" customHeight="1">
      <c r="C844" s="194"/>
    </row>
    <row r="845" spans="3:3" ht="36.75" customHeight="1">
      <c r="C845" s="194"/>
    </row>
    <row r="846" spans="3:3" ht="36.75" customHeight="1">
      <c r="C846" s="194"/>
    </row>
    <row r="847" spans="3:3" ht="36.75" customHeight="1">
      <c r="C847" s="194"/>
    </row>
    <row r="848" spans="3:3" ht="36.75" customHeight="1">
      <c r="C848" s="194"/>
    </row>
    <row r="849" spans="3:3" ht="36.75" customHeight="1">
      <c r="C849" s="194"/>
    </row>
    <row r="850" spans="3:3" ht="36.75" customHeight="1">
      <c r="C850" s="194"/>
    </row>
    <row r="851" spans="3:3" ht="36.75" customHeight="1">
      <c r="C851" s="194"/>
    </row>
    <row r="852" spans="3:3" ht="36.75" customHeight="1">
      <c r="C852" s="194"/>
    </row>
    <row r="853" spans="3:3" ht="36.75" customHeight="1">
      <c r="C853" s="194"/>
    </row>
    <row r="854" spans="3:3" ht="36.75" customHeight="1">
      <c r="C854" s="194"/>
    </row>
    <row r="855" spans="3:3" ht="36.75" customHeight="1">
      <c r="C855" s="194"/>
    </row>
    <row r="856" spans="3:3" ht="36.75" customHeight="1">
      <c r="C856" s="194"/>
    </row>
    <row r="857" spans="3:3" ht="36.75" customHeight="1">
      <c r="C857" s="194"/>
    </row>
    <row r="858" spans="3:3" ht="36.75" customHeight="1">
      <c r="C858" s="194"/>
    </row>
    <row r="859" spans="3:3" ht="36.75" customHeight="1">
      <c r="C859" s="194"/>
    </row>
    <row r="860" spans="3:3" ht="36.75" customHeight="1">
      <c r="C860" s="194"/>
    </row>
    <row r="861" spans="3:3" ht="36.75" customHeight="1">
      <c r="C861" s="194"/>
    </row>
    <row r="862" spans="3:3" ht="36.75" customHeight="1">
      <c r="C862" s="194"/>
    </row>
    <row r="863" spans="3:3" ht="36.75" customHeight="1">
      <c r="C863" s="194"/>
    </row>
  </sheetData>
  <mergeCells count="20">
    <mergeCell ref="A146:A147"/>
    <mergeCell ref="B146:C147"/>
    <mergeCell ref="A1:F1"/>
    <mergeCell ref="A2:F2"/>
    <mergeCell ref="A5:A6"/>
    <mergeCell ref="B5:B6"/>
    <mergeCell ref="C5:C6"/>
    <mergeCell ref="C4:F4"/>
    <mergeCell ref="B143:F143"/>
    <mergeCell ref="B144:F144"/>
    <mergeCell ref="E5:F5"/>
    <mergeCell ref="D5:D6"/>
    <mergeCell ref="D26:D27"/>
    <mergeCell ref="E26:E27"/>
    <mergeCell ref="B153:C153"/>
    <mergeCell ref="B148:C148"/>
    <mergeCell ref="B149:C149"/>
    <mergeCell ref="B151:C151"/>
    <mergeCell ref="B152:C152"/>
    <mergeCell ref="B150:C150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8"/>
  <sheetViews>
    <sheetView workbookViewId="0">
      <selection activeCell="H7" sqref="H7"/>
    </sheetView>
  </sheetViews>
  <sheetFormatPr defaultColWidth="14.28515625" defaultRowHeight="15.75"/>
  <cols>
    <col min="1" max="1" width="5.42578125" style="18" customWidth="1"/>
    <col min="2" max="2" width="5.42578125" style="20" customWidth="1"/>
    <col min="3" max="3" width="4.42578125" style="21" customWidth="1"/>
    <col min="4" max="4" width="4.140625" style="22" customWidth="1"/>
    <col min="5" max="5" width="49.28515625" style="19" customWidth="1"/>
    <col min="6" max="6" width="12.5703125" style="3" customWidth="1"/>
    <col min="7" max="7" width="11.85546875" style="3" customWidth="1"/>
    <col min="8" max="8" width="11.140625" style="3" customWidth="1"/>
    <col min="9" max="9" width="1.28515625" style="7" customWidth="1"/>
    <col min="10" max="16384" width="14.28515625" style="7"/>
  </cols>
  <sheetData>
    <row r="1" spans="1:10" s="2" customFormat="1" ht="18">
      <c r="A1" s="341" t="s">
        <v>772</v>
      </c>
      <c r="B1" s="341"/>
      <c r="C1" s="341"/>
      <c r="D1" s="341"/>
      <c r="E1" s="341"/>
      <c r="F1" s="341"/>
      <c r="G1" s="341"/>
      <c r="H1" s="341"/>
    </row>
    <row r="2" spans="1:10" s="2" customFormat="1">
      <c r="A2" s="342" t="s">
        <v>786</v>
      </c>
      <c r="B2" s="342"/>
      <c r="C2" s="342"/>
      <c r="D2" s="342"/>
      <c r="E2" s="342"/>
      <c r="F2" s="342"/>
      <c r="G2" s="342"/>
      <c r="H2" s="342"/>
    </row>
    <row r="3" spans="1:10" s="119" customFormat="1" ht="15">
      <c r="A3" s="150"/>
      <c r="B3" s="212"/>
      <c r="C3" s="213"/>
      <c r="D3" s="213"/>
      <c r="F3" s="348" t="s">
        <v>731</v>
      </c>
      <c r="G3" s="348"/>
      <c r="H3" s="348"/>
    </row>
    <row r="4" spans="1:10" s="8" customFormat="1" ht="20.25" customHeight="1">
      <c r="A4" s="343" t="s">
        <v>318</v>
      </c>
      <c r="B4" s="345" t="s">
        <v>319</v>
      </c>
      <c r="C4" s="346" t="s">
        <v>320</v>
      </c>
      <c r="D4" s="346" t="s">
        <v>321</v>
      </c>
      <c r="E4" s="347" t="s">
        <v>322</v>
      </c>
      <c r="F4" s="343" t="s">
        <v>62</v>
      </c>
      <c r="G4" s="344" t="s">
        <v>63</v>
      </c>
      <c r="H4" s="344"/>
    </row>
    <row r="5" spans="1:10" s="9" customFormat="1" ht="35.25" customHeight="1">
      <c r="A5" s="343"/>
      <c r="B5" s="345"/>
      <c r="C5" s="346"/>
      <c r="D5" s="346"/>
      <c r="E5" s="347"/>
      <c r="F5" s="344"/>
      <c r="G5" s="214" t="s">
        <v>64</v>
      </c>
      <c r="H5" s="214" t="s">
        <v>65</v>
      </c>
    </row>
    <row r="6" spans="1:10" s="218" customFormat="1" ht="13.5">
      <c r="A6" s="217" t="s">
        <v>69</v>
      </c>
      <c r="B6" s="217" t="s">
        <v>70</v>
      </c>
      <c r="C6" s="217" t="s">
        <v>71</v>
      </c>
      <c r="D6" s="217" t="s">
        <v>323</v>
      </c>
      <c r="E6" s="217" t="s">
        <v>324</v>
      </c>
      <c r="F6" s="217" t="s">
        <v>343</v>
      </c>
      <c r="G6" s="217" t="s">
        <v>346</v>
      </c>
      <c r="H6" s="217" t="s">
        <v>348</v>
      </c>
    </row>
    <row r="7" spans="1:10" s="12" customFormat="1" ht="57.75">
      <c r="A7" s="134">
        <v>2000</v>
      </c>
      <c r="B7" s="130" t="s">
        <v>66</v>
      </c>
      <c r="C7" s="131" t="s">
        <v>4</v>
      </c>
      <c r="D7" s="132" t="s">
        <v>4</v>
      </c>
      <c r="E7" s="133" t="s">
        <v>325</v>
      </c>
      <c r="F7" s="13">
        <f>G7+H7-'hat1'!F138</f>
        <v>2017020.7</v>
      </c>
      <c r="G7" s="17">
        <f>G8+G43+G61+G87+G140+G160+G180+G209+G239+G270+G302</f>
        <v>1862795</v>
      </c>
      <c r="H7" s="17">
        <f>'hat6'!H224+'hat6'!H462+'hat6'!H713</f>
        <v>154225.70000000001</v>
      </c>
      <c r="J7" s="308">
        <f>'hat1'!E8-'hat2'!G7</f>
        <v>0</v>
      </c>
    </row>
    <row r="8" spans="1:10" s="10" customFormat="1" ht="60">
      <c r="A8" s="136">
        <v>2100</v>
      </c>
      <c r="B8" s="43" t="s">
        <v>67</v>
      </c>
      <c r="C8" s="43" t="s">
        <v>68</v>
      </c>
      <c r="D8" s="43" t="s">
        <v>68</v>
      </c>
      <c r="E8" s="138" t="s">
        <v>326</v>
      </c>
      <c r="F8" s="13">
        <f>G8+H8</f>
        <v>418033.5</v>
      </c>
      <c r="G8" s="13">
        <f>G10+G15+G19+G24+G27+G30+G33+G36</f>
        <v>418033.5</v>
      </c>
      <c r="H8" s="13">
        <f>H10+H15+H19+H24+H27+H30+H33+H36</f>
        <v>0</v>
      </c>
    </row>
    <row r="9" spans="1:10">
      <c r="A9" s="140"/>
      <c r="B9" s="43"/>
      <c r="C9" s="43"/>
      <c r="D9" s="43"/>
      <c r="E9" s="141" t="s">
        <v>327</v>
      </c>
      <c r="F9" s="1"/>
      <c r="G9" s="1"/>
      <c r="H9" s="1"/>
    </row>
    <row r="10" spans="1:10" s="11" customFormat="1" ht="40.5">
      <c r="A10" s="140">
        <v>2110</v>
      </c>
      <c r="B10" s="43" t="s">
        <v>67</v>
      </c>
      <c r="C10" s="43" t="s">
        <v>69</v>
      </c>
      <c r="D10" s="43" t="s">
        <v>68</v>
      </c>
      <c r="E10" s="142" t="s">
        <v>328</v>
      </c>
      <c r="F10" s="1">
        <f>G10+H10</f>
        <v>401060.5</v>
      </c>
      <c r="G10" s="1">
        <f>G12+G13+G14</f>
        <v>401060.5</v>
      </c>
      <c r="H10" s="1">
        <f>H12+H13+H14</f>
        <v>0</v>
      </c>
    </row>
    <row r="11" spans="1:10" s="11" customFormat="1">
      <c r="A11" s="140"/>
      <c r="B11" s="43"/>
      <c r="C11" s="43"/>
      <c r="D11" s="43"/>
      <c r="E11" s="141" t="s">
        <v>233</v>
      </c>
      <c r="F11" s="1"/>
      <c r="G11" s="27"/>
      <c r="H11" s="27"/>
    </row>
    <row r="12" spans="1:10" ht="27">
      <c r="A12" s="140">
        <v>2111</v>
      </c>
      <c r="B12" s="44" t="s">
        <v>67</v>
      </c>
      <c r="C12" s="44" t="s">
        <v>69</v>
      </c>
      <c r="D12" s="44" t="s">
        <v>69</v>
      </c>
      <c r="E12" s="141" t="s">
        <v>329</v>
      </c>
      <c r="F12" s="1">
        <f>G12+H12</f>
        <v>401060.5</v>
      </c>
      <c r="G12" s="1">
        <f>'hat6'!G13</f>
        <v>401060.5</v>
      </c>
      <c r="H12" s="1">
        <f>'hat6'!H13</f>
        <v>0</v>
      </c>
    </row>
    <row r="13" spans="1:10">
      <c r="A13" s="140">
        <v>2112</v>
      </c>
      <c r="B13" s="44" t="s">
        <v>67</v>
      </c>
      <c r="C13" s="44" t="s">
        <v>69</v>
      </c>
      <c r="D13" s="44" t="s">
        <v>70</v>
      </c>
      <c r="E13" s="141" t="s">
        <v>330</v>
      </c>
      <c r="F13" s="1">
        <f>G13+H13</f>
        <v>0</v>
      </c>
      <c r="G13" s="1"/>
      <c r="H13" s="1"/>
    </row>
    <row r="14" spans="1:10">
      <c r="A14" s="140">
        <v>2113</v>
      </c>
      <c r="B14" s="44" t="s">
        <v>67</v>
      </c>
      <c r="C14" s="44" t="s">
        <v>69</v>
      </c>
      <c r="D14" s="44" t="s">
        <v>71</v>
      </c>
      <c r="E14" s="141" t="s">
        <v>331</v>
      </c>
      <c r="F14" s="1">
        <f>G14+H14</f>
        <v>0</v>
      </c>
      <c r="G14" s="1"/>
      <c r="H14" s="1"/>
    </row>
    <row r="15" spans="1:10">
      <c r="A15" s="140">
        <v>2120</v>
      </c>
      <c r="B15" s="43" t="s">
        <v>67</v>
      </c>
      <c r="C15" s="43" t="s">
        <v>70</v>
      </c>
      <c r="D15" s="43" t="s">
        <v>68</v>
      </c>
      <c r="E15" s="142" t="s">
        <v>332</v>
      </c>
      <c r="F15" s="1">
        <f>G15+H15</f>
        <v>0</v>
      </c>
      <c r="G15" s="1">
        <f>G17+G18</f>
        <v>0</v>
      </c>
      <c r="H15" s="1">
        <f>H17+H18</f>
        <v>0</v>
      </c>
    </row>
    <row r="16" spans="1:10" s="11" customFormat="1">
      <c r="A16" s="140"/>
      <c r="B16" s="43"/>
      <c r="C16" s="43"/>
      <c r="D16" s="43"/>
      <c r="E16" s="141" t="s">
        <v>233</v>
      </c>
      <c r="F16" s="1"/>
      <c r="G16" s="27"/>
      <c r="H16" s="27"/>
    </row>
    <row r="17" spans="1:8">
      <c r="A17" s="140">
        <v>2121</v>
      </c>
      <c r="B17" s="44" t="s">
        <v>67</v>
      </c>
      <c r="C17" s="44" t="s">
        <v>70</v>
      </c>
      <c r="D17" s="44" t="s">
        <v>69</v>
      </c>
      <c r="E17" s="145" t="s">
        <v>333</v>
      </c>
      <c r="F17" s="1">
        <f>G17+H17</f>
        <v>0</v>
      </c>
      <c r="G17" s="1"/>
      <c r="H17" s="1"/>
    </row>
    <row r="18" spans="1:8" ht="27">
      <c r="A18" s="140">
        <v>2122</v>
      </c>
      <c r="B18" s="44" t="s">
        <v>67</v>
      </c>
      <c r="C18" s="44" t="s">
        <v>70</v>
      </c>
      <c r="D18" s="44" t="s">
        <v>70</v>
      </c>
      <c r="E18" s="141" t="s">
        <v>334</v>
      </c>
      <c r="F18" s="1">
        <f>G18+H18</f>
        <v>0</v>
      </c>
      <c r="G18" s="1"/>
      <c r="H18" s="1"/>
    </row>
    <row r="19" spans="1:8">
      <c r="A19" s="140">
        <v>2130</v>
      </c>
      <c r="B19" s="43" t="s">
        <v>67</v>
      </c>
      <c r="C19" s="43" t="s">
        <v>71</v>
      </c>
      <c r="D19" s="43" t="s">
        <v>68</v>
      </c>
      <c r="E19" s="142" t="s">
        <v>335</v>
      </c>
      <c r="F19" s="1">
        <f>G19+H19</f>
        <v>1999</v>
      </c>
      <c r="G19" s="1">
        <f>G21+G22+G23</f>
        <v>1999</v>
      </c>
      <c r="H19" s="1">
        <f>H21+H22+H23</f>
        <v>0</v>
      </c>
    </row>
    <row r="20" spans="1:8" s="11" customFormat="1">
      <c r="A20" s="140"/>
      <c r="B20" s="43"/>
      <c r="C20" s="43"/>
      <c r="D20" s="43"/>
      <c r="E20" s="141" t="s">
        <v>233</v>
      </c>
      <c r="F20" s="1"/>
      <c r="G20" s="27"/>
      <c r="H20" s="27"/>
    </row>
    <row r="21" spans="1:8" ht="15.75" customHeight="1">
      <c r="A21" s="140">
        <v>2131</v>
      </c>
      <c r="B21" s="44" t="s">
        <v>67</v>
      </c>
      <c r="C21" s="44" t="s">
        <v>71</v>
      </c>
      <c r="D21" s="44" t="s">
        <v>69</v>
      </c>
      <c r="E21" s="141" t="s">
        <v>336</v>
      </c>
      <c r="F21" s="1">
        <f>G21+H21</f>
        <v>0</v>
      </c>
      <c r="G21" s="1"/>
      <c r="H21" s="1"/>
    </row>
    <row r="22" spans="1:8" ht="27">
      <c r="A22" s="140">
        <v>2132</v>
      </c>
      <c r="B22" s="44" t="s">
        <v>67</v>
      </c>
      <c r="C22" s="44" t="s">
        <v>71</v>
      </c>
      <c r="D22" s="44" t="s">
        <v>70</v>
      </c>
      <c r="E22" s="141" t="s">
        <v>337</v>
      </c>
      <c r="F22" s="1">
        <f>G22+H22</f>
        <v>0</v>
      </c>
      <c r="G22" s="1"/>
      <c r="H22" s="1"/>
    </row>
    <row r="23" spans="1:8">
      <c r="A23" s="140">
        <v>2133</v>
      </c>
      <c r="B23" s="44" t="s">
        <v>67</v>
      </c>
      <c r="C23" s="44" t="s">
        <v>71</v>
      </c>
      <c r="D23" s="44" t="s">
        <v>71</v>
      </c>
      <c r="E23" s="141" t="s">
        <v>338</v>
      </c>
      <c r="F23" s="1">
        <f>G23+H23</f>
        <v>1999</v>
      </c>
      <c r="G23" s="1">
        <v>1999</v>
      </c>
      <c r="H23" s="1"/>
    </row>
    <row r="24" spans="1:8">
      <c r="A24" s="140">
        <v>2140</v>
      </c>
      <c r="B24" s="43" t="s">
        <v>67</v>
      </c>
      <c r="C24" s="43" t="s">
        <v>323</v>
      </c>
      <c r="D24" s="43" t="s">
        <v>68</v>
      </c>
      <c r="E24" s="142" t="s">
        <v>339</v>
      </c>
      <c r="F24" s="1">
        <f>G24+H24</f>
        <v>0</v>
      </c>
      <c r="G24" s="1">
        <f>G26</f>
        <v>0</v>
      </c>
      <c r="H24" s="1">
        <f>H26</f>
        <v>0</v>
      </c>
    </row>
    <row r="25" spans="1:8" s="11" customFormat="1">
      <c r="A25" s="140"/>
      <c r="B25" s="43"/>
      <c r="C25" s="43"/>
      <c r="D25" s="43"/>
      <c r="E25" s="141" t="s">
        <v>233</v>
      </c>
      <c r="F25" s="1"/>
      <c r="G25" s="27"/>
      <c r="H25" s="27"/>
    </row>
    <row r="26" spans="1:8">
      <c r="A26" s="140">
        <v>2141</v>
      </c>
      <c r="B26" s="44" t="s">
        <v>67</v>
      </c>
      <c r="C26" s="44" t="s">
        <v>323</v>
      </c>
      <c r="D26" s="44" t="s">
        <v>69</v>
      </c>
      <c r="E26" s="141" t="s">
        <v>340</v>
      </c>
      <c r="F26" s="1">
        <f>G26+H26</f>
        <v>0</v>
      </c>
      <c r="G26" s="1"/>
      <c r="H26" s="1"/>
    </row>
    <row r="27" spans="1:8" ht="27">
      <c r="A27" s="140">
        <v>2150</v>
      </c>
      <c r="B27" s="43" t="s">
        <v>67</v>
      </c>
      <c r="C27" s="43" t="s">
        <v>324</v>
      </c>
      <c r="D27" s="43" t="s">
        <v>68</v>
      </c>
      <c r="E27" s="142" t="s">
        <v>341</v>
      </c>
      <c r="F27" s="1">
        <f>G27+H27</f>
        <v>0</v>
      </c>
      <c r="G27" s="1">
        <f>G29</f>
        <v>0</v>
      </c>
      <c r="H27" s="1">
        <f>H29</f>
        <v>0</v>
      </c>
    </row>
    <row r="28" spans="1:8" s="11" customFormat="1">
      <c r="A28" s="140"/>
      <c r="B28" s="43"/>
      <c r="C28" s="43"/>
      <c r="D28" s="43"/>
      <c r="E28" s="141" t="s">
        <v>233</v>
      </c>
      <c r="F28" s="1"/>
      <c r="G28" s="27"/>
      <c r="H28" s="27"/>
    </row>
    <row r="29" spans="1:8" ht="27">
      <c r="A29" s="140">
        <v>2151</v>
      </c>
      <c r="B29" s="44" t="s">
        <v>67</v>
      </c>
      <c r="C29" s="44" t="s">
        <v>324</v>
      </c>
      <c r="D29" s="44" t="s">
        <v>69</v>
      </c>
      <c r="E29" s="141" t="s">
        <v>342</v>
      </c>
      <c r="F29" s="1">
        <f>G29+H29</f>
        <v>0</v>
      </c>
      <c r="G29" s="1"/>
      <c r="H29" s="1"/>
    </row>
    <row r="30" spans="1:8" ht="27">
      <c r="A30" s="140">
        <v>2160</v>
      </c>
      <c r="B30" s="43" t="s">
        <v>67</v>
      </c>
      <c r="C30" s="43" t="s">
        <v>343</v>
      </c>
      <c r="D30" s="43" t="s">
        <v>68</v>
      </c>
      <c r="E30" s="142" t="s">
        <v>344</v>
      </c>
      <c r="F30" s="1">
        <f>G30+H30</f>
        <v>14974</v>
      </c>
      <c r="G30" s="305">
        <v>14974</v>
      </c>
      <c r="H30" s="1">
        <f>H32</f>
        <v>0</v>
      </c>
    </row>
    <row r="31" spans="1:8" s="11" customFormat="1">
      <c r="A31" s="140"/>
      <c r="B31" s="43"/>
      <c r="C31" s="43"/>
      <c r="D31" s="43"/>
      <c r="E31" s="141" t="s">
        <v>233</v>
      </c>
      <c r="F31" s="1"/>
      <c r="G31" s="306"/>
      <c r="H31" s="27"/>
    </row>
    <row r="32" spans="1:8" ht="27">
      <c r="A32" s="140">
        <v>2161</v>
      </c>
      <c r="B32" s="44" t="s">
        <v>67</v>
      </c>
      <c r="C32" s="44" t="s">
        <v>343</v>
      </c>
      <c r="D32" s="44" t="s">
        <v>69</v>
      </c>
      <c r="E32" s="141" t="s">
        <v>345</v>
      </c>
      <c r="F32" s="1">
        <f>G32+H32</f>
        <v>14974</v>
      </c>
      <c r="G32" s="305">
        <v>14974</v>
      </c>
      <c r="H32" s="1"/>
    </row>
    <row r="33" spans="1:8">
      <c r="A33" s="140">
        <v>2170</v>
      </c>
      <c r="B33" s="43" t="s">
        <v>67</v>
      </c>
      <c r="C33" s="43" t="s">
        <v>346</v>
      </c>
      <c r="D33" s="43" t="s">
        <v>68</v>
      </c>
      <c r="E33" s="142" t="s">
        <v>347</v>
      </c>
      <c r="F33" s="1">
        <f>G33+H33</f>
        <v>0</v>
      </c>
      <c r="G33" s="1">
        <f>G35</f>
        <v>0</v>
      </c>
      <c r="H33" s="1">
        <f>H35</f>
        <v>0</v>
      </c>
    </row>
    <row r="34" spans="1:8" s="11" customFormat="1">
      <c r="A34" s="140"/>
      <c r="B34" s="43"/>
      <c r="C34" s="43"/>
      <c r="D34" s="43"/>
      <c r="E34" s="141" t="s">
        <v>233</v>
      </c>
      <c r="F34" s="1"/>
      <c r="G34" s="27"/>
      <c r="H34" s="27"/>
    </row>
    <row r="35" spans="1:8">
      <c r="A35" s="140">
        <v>2171</v>
      </c>
      <c r="B35" s="44" t="s">
        <v>67</v>
      </c>
      <c r="C35" s="44" t="s">
        <v>346</v>
      </c>
      <c r="D35" s="44" t="s">
        <v>69</v>
      </c>
      <c r="E35" s="141" t="s">
        <v>347</v>
      </c>
      <c r="F35" s="1">
        <f>G35+H35</f>
        <v>0</v>
      </c>
      <c r="G35" s="304"/>
      <c r="H35" s="1"/>
    </row>
    <row r="36" spans="1:8" ht="27">
      <c r="A36" s="140">
        <v>2180</v>
      </c>
      <c r="B36" s="43" t="s">
        <v>67</v>
      </c>
      <c r="C36" s="43" t="s">
        <v>348</v>
      </c>
      <c r="D36" s="43" t="s">
        <v>68</v>
      </c>
      <c r="E36" s="142" t="s">
        <v>349</v>
      </c>
      <c r="F36" s="1">
        <f>G36+H36</f>
        <v>0</v>
      </c>
      <c r="G36" s="1">
        <f>G38</f>
        <v>0</v>
      </c>
      <c r="H36" s="1">
        <f>H38</f>
        <v>0</v>
      </c>
    </row>
    <row r="37" spans="1:8" s="11" customFormat="1">
      <c r="A37" s="140"/>
      <c r="B37" s="43"/>
      <c r="C37" s="43"/>
      <c r="D37" s="43"/>
      <c r="E37" s="141" t="s">
        <v>233</v>
      </c>
      <c r="F37" s="1"/>
      <c r="G37" s="27"/>
      <c r="H37" s="27"/>
    </row>
    <row r="38" spans="1:8" ht="27">
      <c r="A38" s="140">
        <v>2181</v>
      </c>
      <c r="B38" s="44" t="s">
        <v>67</v>
      </c>
      <c r="C38" s="44" t="s">
        <v>348</v>
      </c>
      <c r="D38" s="44" t="s">
        <v>69</v>
      </c>
      <c r="E38" s="141" t="s">
        <v>349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>
      <c r="A39" s="140"/>
      <c r="B39" s="44"/>
      <c r="C39" s="44"/>
      <c r="D39" s="44"/>
      <c r="E39" s="141" t="s">
        <v>233</v>
      </c>
      <c r="F39" s="1"/>
      <c r="G39" s="1"/>
      <c r="H39" s="1"/>
    </row>
    <row r="40" spans="1:8">
      <c r="A40" s="140">
        <v>2182</v>
      </c>
      <c r="B40" s="44" t="s">
        <v>67</v>
      </c>
      <c r="C40" s="44" t="s">
        <v>348</v>
      </c>
      <c r="D40" s="44" t="s">
        <v>69</v>
      </c>
      <c r="E40" s="141" t="s">
        <v>350</v>
      </c>
      <c r="F40" s="1">
        <f>G40+H40</f>
        <v>0</v>
      </c>
      <c r="G40" s="1"/>
      <c r="H40" s="1"/>
    </row>
    <row r="41" spans="1:8">
      <c r="A41" s="140">
        <v>2183</v>
      </c>
      <c r="B41" s="44" t="s">
        <v>67</v>
      </c>
      <c r="C41" s="44" t="s">
        <v>348</v>
      </c>
      <c r="D41" s="44" t="s">
        <v>69</v>
      </c>
      <c r="E41" s="141" t="s">
        <v>351</v>
      </c>
      <c r="F41" s="1">
        <f>G41+H41</f>
        <v>0</v>
      </c>
      <c r="G41" s="1"/>
      <c r="H41" s="1"/>
    </row>
    <row r="42" spans="1:8" ht="27">
      <c r="A42" s="140">
        <v>2184</v>
      </c>
      <c r="B42" s="44" t="s">
        <v>67</v>
      </c>
      <c r="C42" s="44" t="s">
        <v>348</v>
      </c>
      <c r="D42" s="44" t="s">
        <v>69</v>
      </c>
      <c r="E42" s="141" t="s">
        <v>352</v>
      </c>
      <c r="F42" s="1">
        <f>G42+H42</f>
        <v>0</v>
      </c>
      <c r="G42" s="1"/>
      <c r="H42" s="1"/>
    </row>
    <row r="43" spans="1:8" s="10" customFormat="1" ht="30">
      <c r="A43" s="136">
        <v>2200</v>
      </c>
      <c r="B43" s="43" t="s">
        <v>72</v>
      </c>
      <c r="C43" s="43" t="s">
        <v>68</v>
      </c>
      <c r="D43" s="43" t="s">
        <v>68</v>
      </c>
      <c r="E43" s="138" t="s">
        <v>353</v>
      </c>
      <c r="F43" s="13">
        <f>G43+H43</f>
        <v>5000</v>
      </c>
      <c r="G43" s="13">
        <f>G45+G48+G51+G54+G58</f>
        <v>5000</v>
      </c>
      <c r="H43" s="13">
        <f>H45+H48+H51+H54+H58</f>
        <v>0</v>
      </c>
    </row>
    <row r="44" spans="1:8">
      <c r="A44" s="140"/>
      <c r="B44" s="43"/>
      <c r="C44" s="43"/>
      <c r="D44" s="43"/>
      <c r="E44" s="141" t="s">
        <v>327</v>
      </c>
      <c r="F44" s="1"/>
      <c r="G44" s="1"/>
      <c r="H44" s="1"/>
    </row>
    <row r="45" spans="1:8">
      <c r="A45" s="140">
        <v>2210</v>
      </c>
      <c r="B45" s="43" t="s">
        <v>72</v>
      </c>
      <c r="C45" s="44" t="s">
        <v>69</v>
      </c>
      <c r="D45" s="44" t="s">
        <v>68</v>
      </c>
      <c r="E45" s="142" t="s">
        <v>354</v>
      </c>
      <c r="F45" s="1">
        <f>G45+H45</f>
        <v>0</v>
      </c>
      <c r="G45" s="1">
        <f>G47</f>
        <v>0</v>
      </c>
      <c r="H45" s="1">
        <f>H47</f>
        <v>0</v>
      </c>
    </row>
    <row r="46" spans="1:8">
      <c r="A46" s="140"/>
      <c r="B46" s="43"/>
      <c r="C46" s="43"/>
      <c r="D46" s="43"/>
      <c r="E46" s="141" t="s">
        <v>233</v>
      </c>
      <c r="F46" s="1"/>
      <c r="G46" s="1"/>
      <c r="H46" s="1"/>
    </row>
    <row r="47" spans="1:8">
      <c r="A47" s="140">
        <v>2211</v>
      </c>
      <c r="B47" s="44" t="s">
        <v>72</v>
      </c>
      <c r="C47" s="44" t="s">
        <v>69</v>
      </c>
      <c r="D47" s="44" t="s">
        <v>69</v>
      </c>
      <c r="E47" s="141" t="s">
        <v>355</v>
      </c>
      <c r="F47" s="1">
        <f>G47+H47</f>
        <v>0</v>
      </c>
      <c r="G47" s="1"/>
      <c r="H47" s="1"/>
    </row>
    <row r="48" spans="1:8">
      <c r="A48" s="140">
        <v>2220</v>
      </c>
      <c r="B48" s="43" t="s">
        <v>72</v>
      </c>
      <c r="C48" s="43" t="s">
        <v>70</v>
      </c>
      <c r="D48" s="43" t="s">
        <v>68</v>
      </c>
      <c r="E48" s="142" t="s">
        <v>356</v>
      </c>
      <c r="F48" s="1">
        <f>G48+H48</f>
        <v>5000</v>
      </c>
      <c r="G48" s="1">
        <f>G50</f>
        <v>5000</v>
      </c>
      <c r="H48" s="1">
        <f>H50</f>
        <v>0</v>
      </c>
    </row>
    <row r="49" spans="1:8" s="11" customFormat="1">
      <c r="A49" s="140"/>
      <c r="B49" s="43"/>
      <c r="C49" s="43"/>
      <c r="D49" s="43"/>
      <c r="E49" s="141" t="s">
        <v>233</v>
      </c>
      <c r="F49" s="1"/>
      <c r="G49" s="27"/>
      <c r="H49" s="27"/>
    </row>
    <row r="50" spans="1:8">
      <c r="A50" s="140">
        <v>2221</v>
      </c>
      <c r="B50" s="44" t="s">
        <v>72</v>
      </c>
      <c r="C50" s="44" t="s">
        <v>70</v>
      </c>
      <c r="D50" s="44" t="s">
        <v>69</v>
      </c>
      <c r="E50" s="141" t="s">
        <v>357</v>
      </c>
      <c r="F50" s="1">
        <f>G50+H50</f>
        <v>5000</v>
      </c>
      <c r="G50" s="1">
        <v>5000</v>
      </c>
      <c r="H50" s="1"/>
    </row>
    <row r="51" spans="1:8">
      <c r="A51" s="140">
        <v>2230</v>
      </c>
      <c r="B51" s="43" t="s">
        <v>72</v>
      </c>
      <c r="C51" s="44" t="s">
        <v>71</v>
      </c>
      <c r="D51" s="44" t="s">
        <v>68</v>
      </c>
      <c r="E51" s="142" t="s">
        <v>358</v>
      </c>
      <c r="F51" s="1">
        <f>G51+H51</f>
        <v>0</v>
      </c>
      <c r="G51" s="1">
        <f>G53</f>
        <v>0</v>
      </c>
      <c r="H51" s="1">
        <f>H53</f>
        <v>0</v>
      </c>
    </row>
    <row r="52" spans="1:8" s="11" customFormat="1">
      <c r="A52" s="140"/>
      <c r="B52" s="43"/>
      <c r="C52" s="43"/>
      <c r="D52" s="43"/>
      <c r="E52" s="141" t="s">
        <v>233</v>
      </c>
      <c r="F52" s="1"/>
      <c r="G52" s="27"/>
      <c r="H52" s="27"/>
    </row>
    <row r="53" spans="1:8">
      <c r="A53" s="140">
        <v>2231</v>
      </c>
      <c r="B53" s="44" t="s">
        <v>72</v>
      </c>
      <c r="C53" s="44" t="s">
        <v>71</v>
      </c>
      <c r="D53" s="44" t="s">
        <v>69</v>
      </c>
      <c r="E53" s="141" t="s">
        <v>359</v>
      </c>
      <c r="F53" s="1">
        <f>G53+H53</f>
        <v>0</v>
      </c>
      <c r="G53" s="1"/>
      <c r="H53" s="1"/>
    </row>
    <row r="54" spans="1:8" ht="27">
      <c r="A54" s="140">
        <v>2240</v>
      </c>
      <c r="B54" s="43" t="s">
        <v>72</v>
      </c>
      <c r="C54" s="43" t="s">
        <v>323</v>
      </c>
      <c r="D54" s="43" t="s">
        <v>68</v>
      </c>
      <c r="E54" s="142" t="s">
        <v>360</v>
      </c>
      <c r="F54" s="1">
        <f>G54+H54</f>
        <v>0</v>
      </c>
      <c r="G54" s="1">
        <f>G56</f>
        <v>0</v>
      </c>
      <c r="H54" s="1">
        <f>H56</f>
        <v>0</v>
      </c>
    </row>
    <row r="55" spans="1:8" s="11" customFormat="1">
      <c r="A55" s="140"/>
      <c r="B55" s="43"/>
      <c r="C55" s="43"/>
      <c r="D55" s="43"/>
      <c r="E55" s="141" t="s">
        <v>233</v>
      </c>
      <c r="F55" s="1"/>
      <c r="G55" s="27"/>
      <c r="H55" s="27"/>
    </row>
    <row r="56" spans="1:8" ht="27">
      <c r="A56" s="140">
        <v>2241</v>
      </c>
      <c r="B56" s="44" t="s">
        <v>72</v>
      </c>
      <c r="C56" s="44" t="s">
        <v>323</v>
      </c>
      <c r="D56" s="44" t="s">
        <v>69</v>
      </c>
      <c r="E56" s="141" t="s">
        <v>360</v>
      </c>
      <c r="F56" s="1">
        <f>G56+H56</f>
        <v>0</v>
      </c>
      <c r="G56" s="1"/>
      <c r="H56" s="1"/>
    </row>
    <row r="57" spans="1:8">
      <c r="A57" s="140"/>
      <c r="B57" s="43"/>
      <c r="C57" s="43"/>
      <c r="D57" s="43"/>
      <c r="E57" s="141" t="s">
        <v>233</v>
      </c>
      <c r="F57" s="1"/>
      <c r="G57" s="1"/>
      <c r="H57" s="1"/>
    </row>
    <row r="58" spans="1:8">
      <c r="A58" s="140">
        <v>2250</v>
      </c>
      <c r="B58" s="43" t="s">
        <v>72</v>
      </c>
      <c r="C58" s="43" t="s">
        <v>324</v>
      </c>
      <c r="D58" s="43" t="s">
        <v>68</v>
      </c>
      <c r="E58" s="142" t="s">
        <v>361</v>
      </c>
      <c r="F58" s="1">
        <f>G58+H58</f>
        <v>0</v>
      </c>
      <c r="G58" s="1">
        <f>G60</f>
        <v>0</v>
      </c>
      <c r="H58" s="1">
        <f>H60</f>
        <v>0</v>
      </c>
    </row>
    <row r="59" spans="1:8" s="11" customFormat="1">
      <c r="A59" s="140"/>
      <c r="B59" s="43"/>
      <c r="C59" s="43"/>
      <c r="D59" s="43"/>
      <c r="E59" s="141" t="s">
        <v>233</v>
      </c>
      <c r="F59" s="1"/>
      <c r="G59" s="27"/>
      <c r="H59" s="27"/>
    </row>
    <row r="60" spans="1:8">
      <c r="A60" s="140">
        <v>2251</v>
      </c>
      <c r="B60" s="44" t="s">
        <v>72</v>
      </c>
      <c r="C60" s="44" t="s">
        <v>324</v>
      </c>
      <c r="D60" s="44" t="s">
        <v>69</v>
      </c>
      <c r="E60" s="141" t="s">
        <v>361</v>
      </c>
      <c r="F60" s="1">
        <f>G60+H60</f>
        <v>0</v>
      </c>
      <c r="G60" s="1"/>
      <c r="H60" s="1"/>
    </row>
    <row r="61" spans="1:8" s="10" customFormat="1" ht="66.75" customHeight="1">
      <c r="A61" s="136">
        <v>2300</v>
      </c>
      <c r="B61" s="43" t="s">
        <v>73</v>
      </c>
      <c r="C61" s="43" t="s">
        <v>68</v>
      </c>
      <c r="D61" s="43" t="s">
        <v>68</v>
      </c>
      <c r="E61" s="138" t="s">
        <v>742</v>
      </c>
      <c r="F61" s="13">
        <f>G61+H61</f>
        <v>0</v>
      </c>
      <c r="G61" s="13">
        <f>G63+G68+G71+G75+G78+G81+G84</f>
        <v>0</v>
      </c>
      <c r="H61" s="13">
        <f>H63+H68+H71+H75+H78+H81+H84</f>
        <v>0</v>
      </c>
    </row>
    <row r="62" spans="1:8" ht="13.5" customHeight="1">
      <c r="A62" s="140"/>
      <c r="B62" s="43"/>
      <c r="C62" s="43"/>
      <c r="D62" s="43"/>
      <c r="E62" s="141" t="s">
        <v>327</v>
      </c>
      <c r="F62" s="1"/>
      <c r="G62" s="1"/>
      <c r="H62" s="1"/>
    </row>
    <row r="63" spans="1:8">
      <c r="A63" s="140">
        <v>2310</v>
      </c>
      <c r="B63" s="43" t="s">
        <v>73</v>
      </c>
      <c r="C63" s="43" t="s">
        <v>69</v>
      </c>
      <c r="D63" s="43" t="s">
        <v>68</v>
      </c>
      <c r="E63" s="142" t="s">
        <v>362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1" customFormat="1">
      <c r="A64" s="140"/>
      <c r="B64" s="43"/>
      <c r="C64" s="43"/>
      <c r="D64" s="43"/>
      <c r="E64" s="141" t="s">
        <v>233</v>
      </c>
      <c r="F64" s="1"/>
      <c r="G64" s="27"/>
      <c r="H64" s="27"/>
    </row>
    <row r="65" spans="1:8">
      <c r="A65" s="140">
        <v>2311</v>
      </c>
      <c r="B65" s="44" t="s">
        <v>73</v>
      </c>
      <c r="C65" s="44" t="s">
        <v>69</v>
      </c>
      <c r="D65" s="44" t="s">
        <v>69</v>
      </c>
      <c r="E65" s="141" t="s">
        <v>363</v>
      </c>
      <c r="F65" s="1">
        <f>G65+H65</f>
        <v>0</v>
      </c>
      <c r="G65" s="1"/>
      <c r="H65" s="1"/>
    </row>
    <row r="66" spans="1:8">
      <c r="A66" s="140">
        <v>2312</v>
      </c>
      <c r="B66" s="44" t="s">
        <v>73</v>
      </c>
      <c r="C66" s="44" t="s">
        <v>69</v>
      </c>
      <c r="D66" s="44" t="s">
        <v>70</v>
      </c>
      <c r="E66" s="141" t="s">
        <v>364</v>
      </c>
      <c r="F66" s="1">
        <f>G66+H66</f>
        <v>0</v>
      </c>
      <c r="G66" s="1"/>
      <c r="H66" s="1"/>
    </row>
    <row r="67" spans="1:8">
      <c r="A67" s="140">
        <v>2313</v>
      </c>
      <c r="B67" s="44" t="s">
        <v>73</v>
      </c>
      <c r="C67" s="44" t="s">
        <v>69</v>
      </c>
      <c r="D67" s="44" t="s">
        <v>71</v>
      </c>
      <c r="E67" s="141" t="s">
        <v>365</v>
      </c>
      <c r="F67" s="1">
        <f>G67+H67</f>
        <v>0</v>
      </c>
      <c r="G67" s="1"/>
      <c r="H67" s="1"/>
    </row>
    <row r="68" spans="1:8">
      <c r="A68" s="140">
        <v>2320</v>
      </c>
      <c r="B68" s="43" t="s">
        <v>73</v>
      </c>
      <c r="C68" s="43" t="s">
        <v>70</v>
      </c>
      <c r="D68" s="43" t="s">
        <v>68</v>
      </c>
      <c r="E68" s="142" t="s">
        <v>366</v>
      </c>
      <c r="F68" s="1">
        <f>G68+H68</f>
        <v>0</v>
      </c>
      <c r="G68" s="1">
        <f>G70</f>
        <v>0</v>
      </c>
      <c r="H68" s="1">
        <f>H70</f>
        <v>0</v>
      </c>
    </row>
    <row r="69" spans="1:8" s="11" customFormat="1">
      <c r="A69" s="140"/>
      <c r="B69" s="43"/>
      <c r="C69" s="43"/>
      <c r="D69" s="43"/>
      <c r="E69" s="141" t="s">
        <v>233</v>
      </c>
      <c r="F69" s="1"/>
      <c r="G69" s="27"/>
      <c r="H69" s="27"/>
    </row>
    <row r="70" spans="1:8">
      <c r="A70" s="140">
        <v>2321</v>
      </c>
      <c r="B70" s="44" t="s">
        <v>73</v>
      </c>
      <c r="C70" s="44" t="s">
        <v>70</v>
      </c>
      <c r="D70" s="44" t="s">
        <v>69</v>
      </c>
      <c r="E70" s="141" t="s">
        <v>367</v>
      </c>
      <c r="F70" s="1">
        <f>G70+H70</f>
        <v>0</v>
      </c>
      <c r="G70" s="1"/>
      <c r="H70" s="1"/>
    </row>
    <row r="71" spans="1:8" ht="27">
      <c r="A71" s="140">
        <v>2330</v>
      </c>
      <c r="B71" s="43" t="s">
        <v>73</v>
      </c>
      <c r="C71" s="43" t="s">
        <v>71</v>
      </c>
      <c r="D71" s="43" t="s">
        <v>68</v>
      </c>
      <c r="E71" s="142" t="s">
        <v>368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1" customFormat="1">
      <c r="A72" s="140"/>
      <c r="B72" s="43"/>
      <c r="C72" s="43"/>
      <c r="D72" s="43"/>
      <c r="E72" s="141" t="s">
        <v>233</v>
      </c>
      <c r="F72" s="1"/>
      <c r="G72" s="27"/>
      <c r="H72" s="27"/>
    </row>
    <row r="73" spans="1:8">
      <c r="A73" s="140">
        <v>2331</v>
      </c>
      <c r="B73" s="44" t="s">
        <v>73</v>
      </c>
      <c r="C73" s="44" t="s">
        <v>71</v>
      </c>
      <c r="D73" s="44" t="s">
        <v>69</v>
      </c>
      <c r="E73" s="141" t="s">
        <v>369</v>
      </c>
      <c r="F73" s="1">
        <f>G73+H73</f>
        <v>0</v>
      </c>
      <c r="G73" s="1"/>
      <c r="H73" s="1"/>
    </row>
    <row r="74" spans="1:8">
      <c r="A74" s="140">
        <v>2332</v>
      </c>
      <c r="B74" s="44" t="s">
        <v>73</v>
      </c>
      <c r="C74" s="44" t="s">
        <v>71</v>
      </c>
      <c r="D74" s="44" t="s">
        <v>70</v>
      </c>
      <c r="E74" s="141" t="s">
        <v>370</v>
      </c>
      <c r="F74" s="1">
        <f>G74+H74</f>
        <v>0</v>
      </c>
      <c r="G74" s="1"/>
      <c r="H74" s="1"/>
    </row>
    <row r="75" spans="1:8">
      <c r="A75" s="140">
        <v>2340</v>
      </c>
      <c r="B75" s="43" t="s">
        <v>73</v>
      </c>
      <c r="C75" s="43" t="s">
        <v>323</v>
      </c>
      <c r="D75" s="43" t="s">
        <v>68</v>
      </c>
      <c r="E75" s="142" t="s">
        <v>371</v>
      </c>
      <c r="F75" s="1">
        <f>G75+H75</f>
        <v>0</v>
      </c>
      <c r="G75" s="1">
        <f>G77</f>
        <v>0</v>
      </c>
      <c r="H75" s="1">
        <f>H77</f>
        <v>0</v>
      </c>
    </row>
    <row r="76" spans="1:8" s="11" customFormat="1">
      <c r="A76" s="140"/>
      <c r="B76" s="43"/>
      <c r="C76" s="43"/>
      <c r="D76" s="43"/>
      <c r="E76" s="141" t="s">
        <v>233</v>
      </c>
      <c r="F76" s="1"/>
      <c r="G76" s="27"/>
      <c r="H76" s="27"/>
    </row>
    <row r="77" spans="1:8">
      <c r="A77" s="140">
        <v>2341</v>
      </c>
      <c r="B77" s="44" t="s">
        <v>73</v>
      </c>
      <c r="C77" s="44" t="s">
        <v>323</v>
      </c>
      <c r="D77" s="44" t="s">
        <v>69</v>
      </c>
      <c r="E77" s="141" t="s">
        <v>371</v>
      </c>
      <c r="F77" s="1">
        <f>G77+H77</f>
        <v>0</v>
      </c>
      <c r="G77" s="1"/>
      <c r="H77" s="1"/>
    </row>
    <row r="78" spans="1:8">
      <c r="A78" s="140">
        <v>2350</v>
      </c>
      <c r="B78" s="43" t="s">
        <v>73</v>
      </c>
      <c r="C78" s="43" t="s">
        <v>324</v>
      </c>
      <c r="D78" s="43" t="s">
        <v>68</v>
      </c>
      <c r="E78" s="142" t="s">
        <v>372</v>
      </c>
      <c r="F78" s="1">
        <f>G78+H78</f>
        <v>0</v>
      </c>
      <c r="G78" s="1">
        <f>G80</f>
        <v>0</v>
      </c>
      <c r="H78" s="1">
        <f>H80</f>
        <v>0</v>
      </c>
    </row>
    <row r="79" spans="1:8" s="11" customFormat="1">
      <c r="A79" s="140"/>
      <c r="B79" s="43"/>
      <c r="C79" s="43"/>
      <c r="D79" s="43"/>
      <c r="E79" s="141" t="s">
        <v>233</v>
      </c>
      <c r="F79" s="1"/>
      <c r="G79" s="27"/>
      <c r="H79" s="27"/>
    </row>
    <row r="80" spans="1:8">
      <c r="A80" s="140">
        <v>2351</v>
      </c>
      <c r="B80" s="44" t="s">
        <v>73</v>
      </c>
      <c r="C80" s="44" t="s">
        <v>324</v>
      </c>
      <c r="D80" s="44" t="s">
        <v>69</v>
      </c>
      <c r="E80" s="141" t="s">
        <v>373</v>
      </c>
      <c r="F80" s="1">
        <f>G80+H80</f>
        <v>0</v>
      </c>
      <c r="G80" s="1"/>
      <c r="H80" s="1"/>
    </row>
    <row r="81" spans="1:8" ht="27">
      <c r="A81" s="140">
        <v>2360</v>
      </c>
      <c r="B81" s="43" t="s">
        <v>73</v>
      </c>
      <c r="C81" s="43" t="s">
        <v>343</v>
      </c>
      <c r="D81" s="43" t="s">
        <v>68</v>
      </c>
      <c r="E81" s="142" t="s">
        <v>374</v>
      </c>
      <c r="F81" s="1">
        <f>G81+H81</f>
        <v>0</v>
      </c>
      <c r="G81" s="1">
        <f>G83</f>
        <v>0</v>
      </c>
      <c r="H81" s="1">
        <f>H83</f>
        <v>0</v>
      </c>
    </row>
    <row r="82" spans="1:8" s="11" customFormat="1">
      <c r="A82" s="140"/>
      <c r="B82" s="43"/>
      <c r="C82" s="43"/>
      <c r="D82" s="43"/>
      <c r="E82" s="141" t="s">
        <v>233</v>
      </c>
      <c r="F82" s="1"/>
      <c r="G82" s="27"/>
      <c r="H82" s="27"/>
    </row>
    <row r="83" spans="1:8" ht="27">
      <c r="A83" s="140">
        <v>2361</v>
      </c>
      <c r="B83" s="44" t="s">
        <v>73</v>
      </c>
      <c r="C83" s="44" t="s">
        <v>343</v>
      </c>
      <c r="D83" s="44" t="s">
        <v>69</v>
      </c>
      <c r="E83" s="141" t="s">
        <v>374</v>
      </c>
      <c r="F83" s="1">
        <f>G83+H83</f>
        <v>0</v>
      </c>
      <c r="G83" s="1"/>
      <c r="H83" s="1"/>
    </row>
    <row r="84" spans="1:8" ht="27">
      <c r="A84" s="140">
        <v>2370</v>
      </c>
      <c r="B84" s="43" t="s">
        <v>73</v>
      </c>
      <c r="C84" s="43" t="s">
        <v>346</v>
      </c>
      <c r="D84" s="43" t="s">
        <v>68</v>
      </c>
      <c r="E84" s="142" t="s">
        <v>375</v>
      </c>
      <c r="F84" s="1">
        <f>G84+H84</f>
        <v>0</v>
      </c>
      <c r="G84" s="1">
        <f>G86</f>
        <v>0</v>
      </c>
      <c r="H84" s="1">
        <f>H86</f>
        <v>0</v>
      </c>
    </row>
    <row r="85" spans="1:8" s="11" customFormat="1">
      <c r="A85" s="140"/>
      <c r="B85" s="43"/>
      <c r="C85" s="43"/>
      <c r="D85" s="43"/>
      <c r="E85" s="141" t="s">
        <v>233</v>
      </c>
      <c r="F85" s="1"/>
      <c r="G85" s="27"/>
      <c r="H85" s="27"/>
    </row>
    <row r="86" spans="1:8" ht="27">
      <c r="A86" s="140">
        <v>2371</v>
      </c>
      <c r="B86" s="44" t="s">
        <v>73</v>
      </c>
      <c r="C86" s="44" t="s">
        <v>346</v>
      </c>
      <c r="D86" s="44" t="s">
        <v>69</v>
      </c>
      <c r="E86" s="141" t="s">
        <v>376</v>
      </c>
      <c r="F86" s="1">
        <f>G86+H86</f>
        <v>0</v>
      </c>
      <c r="G86" s="1"/>
      <c r="H86" s="1"/>
    </row>
    <row r="87" spans="1:8" s="10" customFormat="1" ht="46.5">
      <c r="A87" s="136">
        <v>2400</v>
      </c>
      <c r="B87" s="43" t="s">
        <v>74</v>
      </c>
      <c r="C87" s="43" t="s">
        <v>68</v>
      </c>
      <c r="D87" s="43" t="s">
        <v>68</v>
      </c>
      <c r="E87" s="138" t="s">
        <v>377</v>
      </c>
      <c r="F87" s="13">
        <f>G87+H87</f>
        <v>162825.70000000001</v>
      </c>
      <c r="G87" s="13">
        <f>G89+G93+G99+G107+G112+G119+G122+G128+G137</f>
        <v>97500</v>
      </c>
      <c r="H87" s="13">
        <f>H89+H93+H99+H107+H112+H119+H122+H128+H137</f>
        <v>65325.7</v>
      </c>
    </row>
    <row r="88" spans="1:8">
      <c r="A88" s="140"/>
      <c r="B88" s="43"/>
      <c r="C88" s="43"/>
      <c r="D88" s="43"/>
      <c r="E88" s="141" t="s">
        <v>327</v>
      </c>
      <c r="F88" s="1"/>
      <c r="G88" s="1"/>
      <c r="H88" s="1"/>
    </row>
    <row r="89" spans="1:8" ht="27">
      <c r="A89" s="140">
        <v>2410</v>
      </c>
      <c r="B89" s="43" t="s">
        <v>74</v>
      </c>
      <c r="C89" s="43" t="s">
        <v>69</v>
      </c>
      <c r="D89" s="43" t="s">
        <v>68</v>
      </c>
      <c r="E89" s="142" t="s">
        <v>378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1" customFormat="1">
      <c r="A90" s="140"/>
      <c r="B90" s="43"/>
      <c r="C90" s="43"/>
      <c r="D90" s="43"/>
      <c r="E90" s="141" t="s">
        <v>233</v>
      </c>
      <c r="F90" s="1"/>
      <c r="G90" s="27"/>
      <c r="H90" s="27"/>
    </row>
    <row r="91" spans="1:8" ht="27">
      <c r="A91" s="140">
        <v>2411</v>
      </c>
      <c r="B91" s="44" t="s">
        <v>74</v>
      </c>
      <c r="C91" s="44" t="s">
        <v>69</v>
      </c>
      <c r="D91" s="44" t="s">
        <v>69</v>
      </c>
      <c r="E91" s="141" t="s">
        <v>379</v>
      </c>
      <c r="F91" s="1">
        <f>G91+H91</f>
        <v>0</v>
      </c>
      <c r="G91" s="1"/>
      <c r="H91" s="1"/>
    </row>
    <row r="92" spans="1:8" ht="27">
      <c r="A92" s="140">
        <v>2412</v>
      </c>
      <c r="B92" s="44" t="s">
        <v>74</v>
      </c>
      <c r="C92" s="44" t="s">
        <v>69</v>
      </c>
      <c r="D92" s="44" t="s">
        <v>70</v>
      </c>
      <c r="E92" s="141" t="s">
        <v>380</v>
      </c>
      <c r="F92" s="1">
        <f>G92+H92</f>
        <v>0</v>
      </c>
      <c r="G92" s="1"/>
      <c r="H92" s="1"/>
    </row>
    <row r="93" spans="1:8" ht="27">
      <c r="A93" s="140">
        <v>2420</v>
      </c>
      <c r="B93" s="43" t="s">
        <v>74</v>
      </c>
      <c r="C93" s="43" t="s">
        <v>70</v>
      </c>
      <c r="D93" s="43" t="s">
        <v>68</v>
      </c>
      <c r="E93" s="142" t="s">
        <v>381</v>
      </c>
      <c r="F93" s="1">
        <f>G93+H93</f>
        <v>12500</v>
      </c>
      <c r="G93" s="1">
        <f>G95+G96+G97+G98</f>
        <v>6500</v>
      </c>
      <c r="H93" s="1">
        <f>H95+H96+H97+H98</f>
        <v>6000</v>
      </c>
    </row>
    <row r="94" spans="1:8" s="11" customFormat="1">
      <c r="A94" s="140"/>
      <c r="B94" s="43"/>
      <c r="C94" s="43"/>
      <c r="D94" s="43"/>
      <c r="E94" s="141" t="s">
        <v>233</v>
      </c>
      <c r="F94" s="1"/>
      <c r="G94" s="27"/>
      <c r="H94" s="27"/>
    </row>
    <row r="95" spans="1:8">
      <c r="A95" s="140">
        <v>2421</v>
      </c>
      <c r="B95" s="44" t="s">
        <v>74</v>
      </c>
      <c r="C95" s="44" t="s">
        <v>70</v>
      </c>
      <c r="D95" s="44" t="s">
        <v>69</v>
      </c>
      <c r="E95" s="141" t="s">
        <v>382</v>
      </c>
      <c r="F95" s="1">
        <f>G95+H95</f>
        <v>12500</v>
      </c>
      <c r="G95" s="1">
        <v>6500</v>
      </c>
      <c r="H95" s="1">
        <f>'hat6'!H248</f>
        <v>6000</v>
      </c>
    </row>
    <row r="96" spans="1:8">
      <c r="A96" s="140">
        <v>2422</v>
      </c>
      <c r="B96" s="44" t="s">
        <v>74</v>
      </c>
      <c r="C96" s="44" t="s">
        <v>70</v>
      </c>
      <c r="D96" s="44" t="s">
        <v>70</v>
      </c>
      <c r="E96" s="141" t="s">
        <v>383</v>
      </c>
      <c r="F96" s="1">
        <f>G96+H96</f>
        <v>0</v>
      </c>
      <c r="G96" s="1"/>
      <c r="H96" s="1"/>
    </row>
    <row r="97" spans="1:8">
      <c r="A97" s="140">
        <v>2423</v>
      </c>
      <c r="B97" s="44" t="s">
        <v>74</v>
      </c>
      <c r="C97" s="44" t="s">
        <v>70</v>
      </c>
      <c r="D97" s="44" t="s">
        <v>71</v>
      </c>
      <c r="E97" s="141" t="s">
        <v>384</v>
      </c>
      <c r="F97" s="1">
        <f>G97+H97</f>
        <v>0</v>
      </c>
      <c r="G97" s="1"/>
      <c r="H97" s="1"/>
    </row>
    <row r="98" spans="1:8">
      <c r="A98" s="140">
        <v>2424</v>
      </c>
      <c r="B98" s="44" t="s">
        <v>74</v>
      </c>
      <c r="C98" s="44" t="s">
        <v>70</v>
      </c>
      <c r="D98" s="44" t="s">
        <v>323</v>
      </c>
      <c r="E98" s="141" t="s">
        <v>385</v>
      </c>
      <c r="F98" s="1">
        <f>G98+H98</f>
        <v>0</v>
      </c>
      <c r="G98" s="1"/>
      <c r="H98" s="1"/>
    </row>
    <row r="99" spans="1:8">
      <c r="A99" s="140">
        <v>2430</v>
      </c>
      <c r="B99" s="43" t="s">
        <v>74</v>
      </c>
      <c r="C99" s="43" t="s">
        <v>71</v>
      </c>
      <c r="D99" s="43" t="s">
        <v>68</v>
      </c>
      <c r="E99" s="142" t="s">
        <v>386</v>
      </c>
      <c r="F99" s="1">
        <f>G99+H99</f>
        <v>1000</v>
      </c>
      <c r="G99" s="1">
        <f>G101+G102+G103+G104+G105+G106</f>
        <v>1000</v>
      </c>
      <c r="H99" s="1">
        <f>H101+H102+H103+H104+H105+H106</f>
        <v>0</v>
      </c>
    </row>
    <row r="100" spans="1:8" s="11" customFormat="1">
      <c r="A100" s="140"/>
      <c r="B100" s="43"/>
      <c r="C100" s="43"/>
      <c r="D100" s="43"/>
      <c r="E100" s="141" t="s">
        <v>233</v>
      </c>
      <c r="F100" s="1"/>
      <c r="G100" s="27"/>
      <c r="H100" s="27"/>
    </row>
    <row r="101" spans="1:8">
      <c r="A101" s="140">
        <v>2431</v>
      </c>
      <c r="B101" s="44" t="s">
        <v>74</v>
      </c>
      <c r="C101" s="44" t="s">
        <v>71</v>
      </c>
      <c r="D101" s="44" t="s">
        <v>69</v>
      </c>
      <c r="E101" s="141" t="s">
        <v>387</v>
      </c>
      <c r="F101" s="1">
        <f t="shared" ref="F101:F107" si="0">G101+H101</f>
        <v>0</v>
      </c>
      <c r="G101" s="1"/>
      <c r="H101" s="1"/>
    </row>
    <row r="102" spans="1:8">
      <c r="A102" s="140">
        <v>2432</v>
      </c>
      <c r="B102" s="44" t="s">
        <v>74</v>
      </c>
      <c r="C102" s="44" t="s">
        <v>71</v>
      </c>
      <c r="D102" s="44" t="s">
        <v>70</v>
      </c>
      <c r="E102" s="141" t="s">
        <v>388</v>
      </c>
      <c r="F102" s="1">
        <f t="shared" si="0"/>
        <v>1000</v>
      </c>
      <c r="G102" s="1">
        <v>1000</v>
      </c>
      <c r="H102" s="1"/>
    </row>
    <row r="103" spans="1:8">
      <c r="A103" s="140">
        <v>2433</v>
      </c>
      <c r="B103" s="44" t="s">
        <v>74</v>
      </c>
      <c r="C103" s="44" t="s">
        <v>71</v>
      </c>
      <c r="D103" s="44" t="s">
        <v>71</v>
      </c>
      <c r="E103" s="141" t="s">
        <v>389</v>
      </c>
      <c r="F103" s="1">
        <f t="shared" si="0"/>
        <v>0</v>
      </c>
      <c r="G103" s="1"/>
      <c r="H103" s="1"/>
    </row>
    <row r="104" spans="1:8">
      <c r="A104" s="140">
        <v>2434</v>
      </c>
      <c r="B104" s="44" t="s">
        <v>74</v>
      </c>
      <c r="C104" s="44" t="s">
        <v>71</v>
      </c>
      <c r="D104" s="44" t="s">
        <v>323</v>
      </c>
      <c r="E104" s="141" t="s">
        <v>390</v>
      </c>
      <c r="F104" s="1">
        <f t="shared" si="0"/>
        <v>0</v>
      </c>
      <c r="G104" s="1"/>
      <c r="H104" s="1"/>
    </row>
    <row r="105" spans="1:8">
      <c r="A105" s="140">
        <v>2435</v>
      </c>
      <c r="B105" s="44" t="s">
        <v>74</v>
      </c>
      <c r="C105" s="44" t="s">
        <v>71</v>
      </c>
      <c r="D105" s="44" t="s">
        <v>324</v>
      </c>
      <c r="E105" s="141" t="s">
        <v>391</v>
      </c>
      <c r="F105" s="1">
        <f t="shared" si="0"/>
        <v>0</v>
      </c>
      <c r="G105" s="1"/>
      <c r="H105" s="1"/>
    </row>
    <row r="106" spans="1:8">
      <c r="A106" s="140">
        <v>2436</v>
      </c>
      <c r="B106" s="44" t="s">
        <v>74</v>
      </c>
      <c r="C106" s="44" t="s">
        <v>71</v>
      </c>
      <c r="D106" s="44" t="s">
        <v>343</v>
      </c>
      <c r="E106" s="141" t="s">
        <v>392</v>
      </c>
      <c r="F106" s="1">
        <f t="shared" si="0"/>
        <v>0</v>
      </c>
      <c r="G106" s="1"/>
      <c r="H106" s="1"/>
    </row>
    <row r="107" spans="1:8" ht="27">
      <c r="A107" s="140">
        <v>2440</v>
      </c>
      <c r="B107" s="43" t="s">
        <v>74</v>
      </c>
      <c r="C107" s="43" t="s">
        <v>323</v>
      </c>
      <c r="D107" s="43" t="s">
        <v>68</v>
      </c>
      <c r="E107" s="142" t="s">
        <v>393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1" customFormat="1">
      <c r="A108" s="140"/>
      <c r="B108" s="43"/>
      <c r="C108" s="43"/>
      <c r="D108" s="43"/>
      <c r="E108" s="141" t="s">
        <v>233</v>
      </c>
      <c r="F108" s="1"/>
      <c r="G108" s="27"/>
      <c r="H108" s="27"/>
    </row>
    <row r="109" spans="1:8" ht="27">
      <c r="A109" s="140">
        <v>2441</v>
      </c>
      <c r="B109" s="44" t="s">
        <v>74</v>
      </c>
      <c r="C109" s="44" t="s">
        <v>323</v>
      </c>
      <c r="D109" s="44" t="s">
        <v>69</v>
      </c>
      <c r="E109" s="141" t="s">
        <v>394</v>
      </c>
      <c r="F109" s="1">
        <f>G109+H109</f>
        <v>0</v>
      </c>
      <c r="G109" s="1"/>
      <c r="H109" s="1"/>
    </row>
    <row r="110" spans="1:8">
      <c r="A110" s="140">
        <v>2442</v>
      </c>
      <c r="B110" s="44" t="s">
        <v>74</v>
      </c>
      <c r="C110" s="44" t="s">
        <v>323</v>
      </c>
      <c r="D110" s="44" t="s">
        <v>70</v>
      </c>
      <c r="E110" s="141" t="s">
        <v>395</v>
      </c>
      <c r="F110" s="1">
        <f>G110+H110</f>
        <v>0</v>
      </c>
      <c r="G110" s="1"/>
      <c r="H110" s="1"/>
    </row>
    <row r="111" spans="1:8">
      <c r="A111" s="140">
        <v>2443</v>
      </c>
      <c r="B111" s="44" t="s">
        <v>74</v>
      </c>
      <c r="C111" s="44" t="s">
        <v>323</v>
      </c>
      <c r="D111" s="44" t="s">
        <v>71</v>
      </c>
      <c r="E111" s="141" t="s">
        <v>396</v>
      </c>
      <c r="F111" s="1">
        <f>G111+H111</f>
        <v>0</v>
      </c>
      <c r="G111" s="1"/>
      <c r="H111" s="1"/>
    </row>
    <row r="112" spans="1:8">
      <c r="A112" s="140">
        <v>2450</v>
      </c>
      <c r="B112" s="43" t="s">
        <v>74</v>
      </c>
      <c r="C112" s="43" t="s">
        <v>324</v>
      </c>
      <c r="D112" s="43" t="s">
        <v>68</v>
      </c>
      <c r="E112" s="142" t="s">
        <v>397</v>
      </c>
      <c r="F112" s="1">
        <f>G112+H112</f>
        <v>149325.70000000001</v>
      </c>
      <c r="G112" s="1">
        <f>G114+G115+G116+G117+G118</f>
        <v>90000</v>
      </c>
      <c r="H112" s="1">
        <f>H114+H115+H116+H117+H118</f>
        <v>59325.7</v>
      </c>
    </row>
    <row r="113" spans="1:8" s="11" customFormat="1">
      <c r="A113" s="140"/>
      <c r="B113" s="43"/>
      <c r="C113" s="43"/>
      <c r="D113" s="43"/>
      <c r="E113" s="141" t="s">
        <v>233</v>
      </c>
      <c r="F113" s="1"/>
      <c r="G113" s="27"/>
      <c r="H113" s="27"/>
    </row>
    <row r="114" spans="1:8">
      <c r="A114" s="140">
        <v>2451</v>
      </c>
      <c r="B114" s="44" t="s">
        <v>74</v>
      </c>
      <c r="C114" s="44" t="s">
        <v>324</v>
      </c>
      <c r="D114" s="44" t="s">
        <v>69</v>
      </c>
      <c r="E114" s="141" t="s">
        <v>398</v>
      </c>
      <c r="F114" s="1">
        <f t="shared" ref="F114:F119" si="1">G114+H114</f>
        <v>149325.70000000001</v>
      </c>
      <c r="G114" s="1">
        <v>90000</v>
      </c>
      <c r="H114" s="1">
        <f>'hat6'!H309</f>
        <v>59325.7</v>
      </c>
    </row>
    <row r="115" spans="1:8">
      <c r="A115" s="140">
        <v>2452</v>
      </c>
      <c r="B115" s="44" t="s">
        <v>74</v>
      </c>
      <c r="C115" s="44" t="s">
        <v>324</v>
      </c>
      <c r="D115" s="44" t="s">
        <v>70</v>
      </c>
      <c r="E115" s="141" t="s">
        <v>399</v>
      </c>
      <c r="F115" s="1">
        <f t="shared" si="1"/>
        <v>0</v>
      </c>
      <c r="G115" s="1"/>
      <c r="H115" s="1"/>
    </row>
    <row r="116" spans="1:8">
      <c r="A116" s="140">
        <v>2453</v>
      </c>
      <c r="B116" s="44" t="s">
        <v>74</v>
      </c>
      <c r="C116" s="44" t="s">
        <v>324</v>
      </c>
      <c r="D116" s="44" t="s">
        <v>71</v>
      </c>
      <c r="E116" s="141" t="s">
        <v>400</v>
      </c>
      <c r="F116" s="1">
        <f t="shared" si="1"/>
        <v>0</v>
      </c>
      <c r="G116" s="1"/>
      <c r="H116" s="1"/>
    </row>
    <row r="117" spans="1:8">
      <c r="A117" s="140">
        <v>2454</v>
      </c>
      <c r="B117" s="44" t="s">
        <v>74</v>
      </c>
      <c r="C117" s="44" t="s">
        <v>324</v>
      </c>
      <c r="D117" s="44" t="s">
        <v>323</v>
      </c>
      <c r="E117" s="141" t="s">
        <v>401</v>
      </c>
      <c r="F117" s="1">
        <f t="shared" si="1"/>
        <v>0</v>
      </c>
      <c r="G117" s="1"/>
      <c r="H117" s="1"/>
    </row>
    <row r="118" spans="1:8">
      <c r="A118" s="140">
        <v>2455</v>
      </c>
      <c r="B118" s="44" t="s">
        <v>74</v>
      </c>
      <c r="C118" s="44" t="s">
        <v>324</v>
      </c>
      <c r="D118" s="44" t="s">
        <v>324</v>
      </c>
      <c r="E118" s="141" t="s">
        <v>402</v>
      </c>
      <c r="F118" s="1">
        <f t="shared" si="1"/>
        <v>0</v>
      </c>
      <c r="G118" s="1"/>
      <c r="H118" s="1"/>
    </row>
    <row r="119" spans="1:8">
      <c r="A119" s="140">
        <v>2460</v>
      </c>
      <c r="B119" s="43" t="s">
        <v>74</v>
      </c>
      <c r="C119" s="43" t="s">
        <v>343</v>
      </c>
      <c r="D119" s="43" t="s">
        <v>68</v>
      </c>
      <c r="E119" s="142" t="s">
        <v>403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1" customFormat="1">
      <c r="A120" s="140"/>
      <c r="B120" s="43"/>
      <c r="C120" s="43"/>
      <c r="D120" s="43"/>
      <c r="E120" s="141" t="s">
        <v>233</v>
      </c>
      <c r="F120" s="1"/>
      <c r="G120" s="27"/>
      <c r="H120" s="27"/>
    </row>
    <row r="121" spans="1:8">
      <c r="A121" s="140">
        <v>2461</v>
      </c>
      <c r="B121" s="44" t="s">
        <v>74</v>
      </c>
      <c r="C121" s="44" t="s">
        <v>343</v>
      </c>
      <c r="D121" s="44" t="s">
        <v>69</v>
      </c>
      <c r="E121" s="141" t="s">
        <v>404</v>
      </c>
      <c r="F121" s="1">
        <f>G121+H121</f>
        <v>0</v>
      </c>
      <c r="G121" s="1"/>
      <c r="H121" s="1"/>
    </row>
    <row r="122" spans="1:8">
      <c r="A122" s="140">
        <v>2470</v>
      </c>
      <c r="B122" s="43" t="s">
        <v>74</v>
      </c>
      <c r="C122" s="43" t="s">
        <v>346</v>
      </c>
      <c r="D122" s="43" t="s">
        <v>68</v>
      </c>
      <c r="E122" s="142" t="s">
        <v>405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1" customFormat="1">
      <c r="A123" s="140"/>
      <c r="B123" s="43"/>
      <c r="C123" s="43"/>
      <c r="D123" s="43"/>
      <c r="E123" s="141" t="s">
        <v>233</v>
      </c>
      <c r="F123" s="1"/>
      <c r="G123" s="27"/>
      <c r="H123" s="27"/>
    </row>
    <row r="124" spans="1:8" ht="27">
      <c r="A124" s="140">
        <v>2471</v>
      </c>
      <c r="B124" s="44" t="s">
        <v>74</v>
      </c>
      <c r="C124" s="44" t="s">
        <v>346</v>
      </c>
      <c r="D124" s="44" t="s">
        <v>69</v>
      </c>
      <c r="E124" s="141" t="s">
        <v>406</v>
      </c>
      <c r="F124" s="1">
        <f>G124+H124</f>
        <v>0</v>
      </c>
      <c r="G124" s="1"/>
      <c r="H124" s="1"/>
    </row>
    <row r="125" spans="1:8">
      <c r="A125" s="140">
        <v>2472</v>
      </c>
      <c r="B125" s="44" t="s">
        <v>74</v>
      </c>
      <c r="C125" s="44" t="s">
        <v>346</v>
      </c>
      <c r="D125" s="44" t="s">
        <v>70</v>
      </c>
      <c r="E125" s="141" t="s">
        <v>407</v>
      </c>
      <c r="F125" s="1">
        <f>G125+H125</f>
        <v>0</v>
      </c>
      <c r="G125" s="1"/>
      <c r="H125" s="1"/>
    </row>
    <row r="126" spans="1:8">
      <c r="A126" s="140">
        <v>2473</v>
      </c>
      <c r="B126" s="44" t="s">
        <v>74</v>
      </c>
      <c r="C126" s="44" t="s">
        <v>346</v>
      </c>
      <c r="D126" s="44" t="s">
        <v>71</v>
      </c>
      <c r="E126" s="141" t="s">
        <v>408</v>
      </c>
      <c r="F126" s="1">
        <f>G126+H126</f>
        <v>0</v>
      </c>
      <c r="G126" s="1"/>
      <c r="H126" s="1"/>
    </row>
    <row r="127" spans="1:8">
      <c r="A127" s="140">
        <v>2474</v>
      </c>
      <c r="B127" s="44" t="s">
        <v>74</v>
      </c>
      <c r="C127" s="44" t="s">
        <v>346</v>
      </c>
      <c r="D127" s="44" t="s">
        <v>323</v>
      </c>
      <c r="E127" s="141" t="s">
        <v>409</v>
      </c>
      <c r="F127" s="1">
        <f>G127+H127</f>
        <v>0</v>
      </c>
      <c r="G127" s="1"/>
      <c r="H127" s="1"/>
    </row>
    <row r="128" spans="1:8" ht="27">
      <c r="A128" s="140">
        <v>2480</v>
      </c>
      <c r="B128" s="43" t="s">
        <v>74</v>
      </c>
      <c r="C128" s="43" t="s">
        <v>348</v>
      </c>
      <c r="D128" s="43" t="s">
        <v>68</v>
      </c>
      <c r="E128" s="142" t="s">
        <v>410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1" customFormat="1">
      <c r="A129" s="140"/>
      <c r="B129" s="43"/>
      <c r="C129" s="43"/>
      <c r="D129" s="43"/>
      <c r="E129" s="141" t="s">
        <v>233</v>
      </c>
      <c r="F129" s="1"/>
      <c r="G129" s="27"/>
      <c r="H129" s="27"/>
    </row>
    <row r="130" spans="1:8" ht="40.5">
      <c r="A130" s="140">
        <v>2481</v>
      </c>
      <c r="B130" s="44" t="s">
        <v>74</v>
      </c>
      <c r="C130" s="44" t="s">
        <v>348</v>
      </c>
      <c r="D130" s="44" t="s">
        <v>69</v>
      </c>
      <c r="E130" s="141" t="s">
        <v>411</v>
      </c>
      <c r="F130" s="1">
        <f t="shared" ref="F130:F137" si="2">G130+H130</f>
        <v>0</v>
      </c>
      <c r="G130" s="1"/>
      <c r="H130" s="1"/>
    </row>
    <row r="131" spans="1:8" ht="40.5">
      <c r="A131" s="140">
        <v>2482</v>
      </c>
      <c r="B131" s="44" t="s">
        <v>74</v>
      </c>
      <c r="C131" s="44" t="s">
        <v>348</v>
      </c>
      <c r="D131" s="44" t="s">
        <v>70</v>
      </c>
      <c r="E131" s="141" t="s">
        <v>412</v>
      </c>
      <c r="F131" s="1">
        <f t="shared" si="2"/>
        <v>0</v>
      </c>
      <c r="G131" s="1"/>
      <c r="H131" s="1"/>
    </row>
    <row r="132" spans="1:8" ht="27">
      <c r="A132" s="140">
        <v>2483</v>
      </c>
      <c r="B132" s="44" t="s">
        <v>74</v>
      </c>
      <c r="C132" s="44" t="s">
        <v>348</v>
      </c>
      <c r="D132" s="44" t="s">
        <v>71</v>
      </c>
      <c r="E132" s="141" t="s">
        <v>413</v>
      </c>
      <c r="F132" s="1">
        <f t="shared" si="2"/>
        <v>0</v>
      </c>
      <c r="G132" s="1"/>
      <c r="H132" s="1"/>
    </row>
    <row r="133" spans="1:8" ht="40.5">
      <c r="A133" s="140">
        <v>2484</v>
      </c>
      <c r="B133" s="44" t="s">
        <v>74</v>
      </c>
      <c r="C133" s="44" t="s">
        <v>348</v>
      </c>
      <c r="D133" s="44" t="s">
        <v>323</v>
      </c>
      <c r="E133" s="141" t="s">
        <v>414</v>
      </c>
      <c r="F133" s="1">
        <f t="shared" si="2"/>
        <v>0</v>
      </c>
      <c r="G133" s="1"/>
      <c r="H133" s="1"/>
    </row>
    <row r="134" spans="1:8" ht="27">
      <c r="A134" s="140">
        <v>2485</v>
      </c>
      <c r="B134" s="44" t="s">
        <v>74</v>
      </c>
      <c r="C134" s="44" t="s">
        <v>348</v>
      </c>
      <c r="D134" s="44" t="s">
        <v>324</v>
      </c>
      <c r="E134" s="141" t="s">
        <v>415</v>
      </c>
      <c r="F134" s="1">
        <f t="shared" si="2"/>
        <v>0</v>
      </c>
      <c r="G134" s="1"/>
      <c r="H134" s="1"/>
    </row>
    <row r="135" spans="1:8" ht="27">
      <c r="A135" s="140">
        <v>2486</v>
      </c>
      <c r="B135" s="44" t="s">
        <v>74</v>
      </c>
      <c r="C135" s="44" t="s">
        <v>348</v>
      </c>
      <c r="D135" s="44" t="s">
        <v>343</v>
      </c>
      <c r="E135" s="141" t="s">
        <v>416</v>
      </c>
      <c r="F135" s="1">
        <f t="shared" si="2"/>
        <v>0</v>
      </c>
      <c r="G135" s="1"/>
      <c r="H135" s="1"/>
    </row>
    <row r="136" spans="1:8" ht="27">
      <c r="A136" s="140">
        <v>2487</v>
      </c>
      <c r="B136" s="44" t="s">
        <v>74</v>
      </c>
      <c r="C136" s="44" t="s">
        <v>348</v>
      </c>
      <c r="D136" s="44" t="s">
        <v>346</v>
      </c>
      <c r="E136" s="141" t="s">
        <v>417</v>
      </c>
      <c r="F136" s="1">
        <f t="shared" si="2"/>
        <v>0</v>
      </c>
      <c r="G136" s="1"/>
      <c r="H136" s="1"/>
    </row>
    <row r="137" spans="1:8" ht="27">
      <c r="A137" s="140">
        <v>2490</v>
      </c>
      <c r="B137" s="43" t="s">
        <v>74</v>
      </c>
      <c r="C137" s="43" t="s">
        <v>418</v>
      </c>
      <c r="D137" s="43" t="s">
        <v>68</v>
      </c>
      <c r="E137" s="142" t="s">
        <v>419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1" customFormat="1">
      <c r="A138" s="140"/>
      <c r="B138" s="43"/>
      <c r="C138" s="43"/>
      <c r="D138" s="43"/>
      <c r="E138" s="141" t="s">
        <v>233</v>
      </c>
      <c r="F138" s="1"/>
      <c r="G138" s="27"/>
      <c r="H138" s="27"/>
    </row>
    <row r="139" spans="1:8" ht="27">
      <c r="A139" s="140">
        <v>2491</v>
      </c>
      <c r="B139" s="44" t="s">
        <v>74</v>
      </c>
      <c r="C139" s="44" t="s">
        <v>418</v>
      </c>
      <c r="D139" s="44" t="s">
        <v>69</v>
      </c>
      <c r="E139" s="141" t="s">
        <v>419</v>
      </c>
      <c r="F139" s="1">
        <f>G139+H139</f>
        <v>0</v>
      </c>
      <c r="G139" s="1"/>
      <c r="H139" s="1"/>
    </row>
    <row r="140" spans="1:8" s="10" customFormat="1" ht="60">
      <c r="A140" s="136">
        <v>2500</v>
      </c>
      <c r="B140" s="43" t="s">
        <v>75</v>
      </c>
      <c r="C140" s="43" t="s">
        <v>68</v>
      </c>
      <c r="D140" s="43" t="s">
        <v>68</v>
      </c>
      <c r="E140" s="138" t="s">
        <v>420</v>
      </c>
      <c r="F140" s="13">
        <f>G140+H140</f>
        <v>345000</v>
      </c>
      <c r="G140" s="13">
        <f>G142+G145+G148+G151+G154+G157</f>
        <v>345000</v>
      </c>
      <c r="H140" s="13">
        <f>H142+H145+H148+H151+H154+H157</f>
        <v>0</v>
      </c>
    </row>
    <row r="141" spans="1:8">
      <c r="A141" s="140"/>
      <c r="B141" s="43"/>
      <c r="C141" s="43"/>
      <c r="D141" s="43"/>
      <c r="E141" s="141" t="s">
        <v>327</v>
      </c>
      <c r="F141" s="1"/>
      <c r="G141" s="1"/>
      <c r="H141" s="1"/>
    </row>
    <row r="142" spans="1:8">
      <c r="A142" s="140">
        <v>2510</v>
      </c>
      <c r="B142" s="43" t="s">
        <v>75</v>
      </c>
      <c r="C142" s="43" t="s">
        <v>69</v>
      </c>
      <c r="D142" s="43" t="s">
        <v>68</v>
      </c>
      <c r="E142" s="142" t="s">
        <v>421</v>
      </c>
      <c r="F142" s="1">
        <f>G142+H142</f>
        <v>345000</v>
      </c>
      <c r="G142" s="1">
        <f>G144</f>
        <v>345000</v>
      </c>
      <c r="H142" s="1">
        <f>H144</f>
        <v>0</v>
      </c>
    </row>
    <row r="143" spans="1:8" s="11" customFormat="1">
      <c r="A143" s="140"/>
      <c r="B143" s="43"/>
      <c r="C143" s="43"/>
      <c r="D143" s="43"/>
      <c r="E143" s="141" t="s">
        <v>233</v>
      </c>
      <c r="F143" s="1"/>
      <c r="G143" s="27"/>
      <c r="H143" s="27"/>
    </row>
    <row r="144" spans="1:8">
      <c r="A144" s="140">
        <v>2511</v>
      </c>
      <c r="B144" s="44" t="s">
        <v>75</v>
      </c>
      <c r="C144" s="44" t="s">
        <v>69</v>
      </c>
      <c r="D144" s="44" t="s">
        <v>69</v>
      </c>
      <c r="E144" s="141" t="s">
        <v>421</v>
      </c>
      <c r="F144" s="1">
        <f>G144+H144</f>
        <v>345000</v>
      </c>
      <c r="G144" s="1">
        <v>345000</v>
      </c>
      <c r="H144" s="1"/>
    </row>
    <row r="145" spans="1:8">
      <c r="A145" s="140">
        <v>2520</v>
      </c>
      <c r="B145" s="43" t="s">
        <v>75</v>
      </c>
      <c r="C145" s="43" t="s">
        <v>70</v>
      </c>
      <c r="D145" s="43" t="s">
        <v>68</v>
      </c>
      <c r="E145" s="142" t="s">
        <v>422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1" customFormat="1">
      <c r="A146" s="140"/>
      <c r="B146" s="43"/>
      <c r="C146" s="43"/>
      <c r="D146" s="43"/>
      <c r="E146" s="141" t="s">
        <v>233</v>
      </c>
      <c r="F146" s="1"/>
      <c r="G146" s="27"/>
      <c r="H146" s="27"/>
    </row>
    <row r="147" spans="1:8">
      <c r="A147" s="140">
        <v>2521</v>
      </c>
      <c r="B147" s="44" t="s">
        <v>75</v>
      </c>
      <c r="C147" s="44" t="s">
        <v>70</v>
      </c>
      <c r="D147" s="44" t="s">
        <v>69</v>
      </c>
      <c r="E147" s="141" t="s">
        <v>423</v>
      </c>
      <c r="F147" s="1">
        <f>G147+H147</f>
        <v>0</v>
      </c>
      <c r="G147" s="1"/>
      <c r="H147" s="1"/>
    </row>
    <row r="148" spans="1:8">
      <c r="A148" s="140">
        <v>2530</v>
      </c>
      <c r="B148" s="43" t="s">
        <v>75</v>
      </c>
      <c r="C148" s="43" t="s">
        <v>71</v>
      </c>
      <c r="D148" s="43" t="s">
        <v>68</v>
      </c>
      <c r="E148" s="142" t="s">
        <v>424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1" customFormat="1">
      <c r="A149" s="140"/>
      <c r="B149" s="43"/>
      <c r="C149" s="43"/>
      <c r="D149" s="43"/>
      <c r="E149" s="141" t="s">
        <v>233</v>
      </c>
      <c r="F149" s="1"/>
      <c r="G149" s="27"/>
      <c r="H149" s="27"/>
    </row>
    <row r="150" spans="1:8">
      <c r="A150" s="140">
        <v>2531</v>
      </c>
      <c r="B150" s="44" t="s">
        <v>75</v>
      </c>
      <c r="C150" s="44" t="s">
        <v>71</v>
      </c>
      <c r="D150" s="44" t="s">
        <v>69</v>
      </c>
      <c r="E150" s="141" t="s">
        <v>424</v>
      </c>
      <c r="F150" s="1">
        <f>G150+H150</f>
        <v>0</v>
      </c>
      <c r="G150" s="1"/>
      <c r="H150" s="1"/>
    </row>
    <row r="151" spans="1:8">
      <c r="A151" s="140">
        <v>2540</v>
      </c>
      <c r="B151" s="43" t="s">
        <v>75</v>
      </c>
      <c r="C151" s="43" t="s">
        <v>323</v>
      </c>
      <c r="D151" s="43" t="s">
        <v>68</v>
      </c>
      <c r="E151" s="142" t="s">
        <v>425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1" customFormat="1">
      <c r="A152" s="140"/>
      <c r="B152" s="43"/>
      <c r="C152" s="43"/>
      <c r="D152" s="43"/>
      <c r="E152" s="141" t="s">
        <v>233</v>
      </c>
      <c r="F152" s="1"/>
      <c r="G152" s="27"/>
      <c r="H152" s="27"/>
    </row>
    <row r="153" spans="1:8">
      <c r="A153" s="140">
        <v>2541</v>
      </c>
      <c r="B153" s="44" t="s">
        <v>75</v>
      </c>
      <c r="C153" s="44" t="s">
        <v>323</v>
      </c>
      <c r="D153" s="44" t="s">
        <v>69</v>
      </c>
      <c r="E153" s="141" t="s">
        <v>425</v>
      </c>
      <c r="F153" s="1">
        <f>G153+H153</f>
        <v>0</v>
      </c>
      <c r="G153" s="1"/>
      <c r="H153" s="1"/>
    </row>
    <row r="154" spans="1:8" ht="27">
      <c r="A154" s="140">
        <v>2550</v>
      </c>
      <c r="B154" s="43" t="s">
        <v>75</v>
      </c>
      <c r="C154" s="43" t="s">
        <v>324</v>
      </c>
      <c r="D154" s="43" t="s">
        <v>68</v>
      </c>
      <c r="E154" s="142" t="s">
        <v>426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1" customFormat="1">
      <c r="A155" s="140"/>
      <c r="B155" s="43"/>
      <c r="C155" s="43"/>
      <c r="D155" s="43"/>
      <c r="E155" s="141" t="s">
        <v>233</v>
      </c>
      <c r="F155" s="1"/>
      <c r="G155" s="27"/>
      <c r="H155" s="27"/>
    </row>
    <row r="156" spans="1:8" ht="27">
      <c r="A156" s="140">
        <v>2551</v>
      </c>
      <c r="B156" s="44" t="s">
        <v>75</v>
      </c>
      <c r="C156" s="44" t="s">
        <v>324</v>
      </c>
      <c r="D156" s="44" t="s">
        <v>69</v>
      </c>
      <c r="E156" s="141" t="s">
        <v>426</v>
      </c>
      <c r="F156" s="1">
        <f>G156+H156</f>
        <v>0</v>
      </c>
      <c r="G156" s="1"/>
      <c r="H156" s="1"/>
    </row>
    <row r="157" spans="1:8" ht="27">
      <c r="A157" s="140">
        <v>2560</v>
      </c>
      <c r="B157" s="43" t="s">
        <v>75</v>
      </c>
      <c r="C157" s="43" t="s">
        <v>343</v>
      </c>
      <c r="D157" s="43" t="s">
        <v>68</v>
      </c>
      <c r="E157" s="142" t="s">
        <v>427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1" customFormat="1">
      <c r="A158" s="140"/>
      <c r="B158" s="43"/>
      <c r="C158" s="43"/>
      <c r="D158" s="43"/>
      <c r="E158" s="141" t="s">
        <v>233</v>
      </c>
      <c r="F158" s="1"/>
      <c r="G158" s="27"/>
      <c r="H158" s="27"/>
    </row>
    <row r="159" spans="1:8" ht="27">
      <c r="A159" s="140">
        <v>2561</v>
      </c>
      <c r="B159" s="44" t="s">
        <v>75</v>
      </c>
      <c r="C159" s="44" t="s">
        <v>343</v>
      </c>
      <c r="D159" s="44" t="s">
        <v>69</v>
      </c>
      <c r="E159" s="141" t="s">
        <v>427</v>
      </c>
      <c r="F159" s="1">
        <f>G159+H159</f>
        <v>0</v>
      </c>
      <c r="G159" s="1"/>
      <c r="H159" s="1"/>
    </row>
    <row r="160" spans="1:8" s="10" customFormat="1" ht="60">
      <c r="A160" s="136">
        <v>2600</v>
      </c>
      <c r="B160" s="43" t="s">
        <v>76</v>
      </c>
      <c r="C160" s="43" t="s">
        <v>68</v>
      </c>
      <c r="D160" s="43" t="s">
        <v>68</v>
      </c>
      <c r="E160" s="138" t="s">
        <v>428</v>
      </c>
      <c r="F160" s="13">
        <f>G160+H160</f>
        <v>169900</v>
      </c>
      <c r="G160" s="13">
        <f>G162+G165+G168+G171+G174+G177</f>
        <v>90000</v>
      </c>
      <c r="H160" s="13">
        <f>H162+H165+H168+H171+H174+H177</f>
        <v>79900</v>
      </c>
    </row>
    <row r="161" spans="1:8">
      <c r="A161" s="140"/>
      <c r="B161" s="43"/>
      <c r="C161" s="43"/>
      <c r="D161" s="43"/>
      <c r="E161" s="141" t="s">
        <v>327</v>
      </c>
      <c r="F161" s="1"/>
      <c r="G161" s="1"/>
      <c r="H161" s="1"/>
    </row>
    <row r="162" spans="1:8">
      <c r="A162" s="140">
        <v>2610</v>
      </c>
      <c r="B162" s="43" t="s">
        <v>76</v>
      </c>
      <c r="C162" s="43" t="s">
        <v>69</v>
      </c>
      <c r="D162" s="43" t="s">
        <v>68</v>
      </c>
      <c r="E162" s="142" t="s">
        <v>429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1" customFormat="1">
      <c r="A163" s="140"/>
      <c r="B163" s="43"/>
      <c r="C163" s="43"/>
      <c r="D163" s="43"/>
      <c r="E163" s="141" t="s">
        <v>233</v>
      </c>
      <c r="F163" s="1"/>
      <c r="G163" s="27"/>
      <c r="H163" s="27"/>
    </row>
    <row r="164" spans="1:8">
      <c r="A164" s="140">
        <v>2611</v>
      </c>
      <c r="B164" s="44" t="s">
        <v>76</v>
      </c>
      <c r="C164" s="44" t="s">
        <v>69</v>
      </c>
      <c r="D164" s="44" t="s">
        <v>69</v>
      </c>
      <c r="E164" s="141" t="s">
        <v>430</v>
      </c>
      <c r="F164" s="1">
        <f>G164+H164</f>
        <v>0</v>
      </c>
      <c r="G164" s="1"/>
      <c r="H164" s="1"/>
    </row>
    <row r="165" spans="1:8">
      <c r="A165" s="140">
        <v>2620</v>
      </c>
      <c r="B165" s="43" t="s">
        <v>76</v>
      </c>
      <c r="C165" s="43" t="s">
        <v>70</v>
      </c>
      <c r="D165" s="43" t="s">
        <v>68</v>
      </c>
      <c r="E165" s="142" t="s">
        <v>431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1" customFormat="1">
      <c r="A166" s="140"/>
      <c r="B166" s="43"/>
      <c r="C166" s="43"/>
      <c r="D166" s="43"/>
      <c r="E166" s="141" t="s">
        <v>233</v>
      </c>
      <c r="F166" s="1"/>
      <c r="G166" s="27"/>
      <c r="H166" s="27"/>
    </row>
    <row r="167" spans="1:8">
      <c r="A167" s="140">
        <v>2621</v>
      </c>
      <c r="B167" s="44" t="s">
        <v>76</v>
      </c>
      <c r="C167" s="44" t="s">
        <v>70</v>
      </c>
      <c r="D167" s="44" t="s">
        <v>69</v>
      </c>
      <c r="E167" s="141" t="s">
        <v>431</v>
      </c>
      <c r="F167" s="1">
        <f>G167+H167</f>
        <v>0</v>
      </c>
      <c r="G167" s="1"/>
      <c r="H167" s="1">
        <f>'hat6'!H474</f>
        <v>0</v>
      </c>
    </row>
    <row r="168" spans="1:8">
      <c r="A168" s="140">
        <v>2630</v>
      </c>
      <c r="B168" s="43" t="s">
        <v>76</v>
      </c>
      <c r="C168" s="43" t="s">
        <v>71</v>
      </c>
      <c r="D168" s="43" t="s">
        <v>68</v>
      </c>
      <c r="E168" s="142" t="s">
        <v>432</v>
      </c>
      <c r="F168" s="1">
        <f>G168+H168</f>
        <v>109900</v>
      </c>
      <c r="G168" s="1">
        <f>G170</f>
        <v>30000</v>
      </c>
      <c r="H168" s="1">
        <f>H170</f>
        <v>79900</v>
      </c>
    </row>
    <row r="169" spans="1:8" s="11" customFormat="1">
      <c r="A169" s="140"/>
      <c r="B169" s="43"/>
      <c r="C169" s="43"/>
      <c r="D169" s="43"/>
      <c r="E169" s="141" t="s">
        <v>233</v>
      </c>
      <c r="F169" s="1"/>
      <c r="G169" s="27"/>
      <c r="H169" s="27"/>
    </row>
    <row r="170" spans="1:8">
      <c r="A170" s="140">
        <v>2631</v>
      </c>
      <c r="B170" s="44" t="s">
        <v>76</v>
      </c>
      <c r="C170" s="44" t="s">
        <v>71</v>
      </c>
      <c r="D170" s="44" t="s">
        <v>69</v>
      </c>
      <c r="E170" s="141" t="s">
        <v>433</v>
      </c>
      <c r="F170" s="1">
        <f>G170+H170</f>
        <v>109900</v>
      </c>
      <c r="G170" s="1">
        <v>30000</v>
      </c>
      <c r="H170" s="1">
        <f>'hat6'!H482</f>
        <v>79900</v>
      </c>
    </row>
    <row r="171" spans="1:8">
      <c r="A171" s="140">
        <v>2640</v>
      </c>
      <c r="B171" s="43" t="s">
        <v>76</v>
      </c>
      <c r="C171" s="43" t="s">
        <v>323</v>
      </c>
      <c r="D171" s="43" t="s">
        <v>68</v>
      </c>
      <c r="E171" s="142" t="s">
        <v>434</v>
      </c>
      <c r="F171" s="1">
        <f>G171+H171</f>
        <v>60000</v>
      </c>
      <c r="G171" s="1">
        <f>G173</f>
        <v>60000</v>
      </c>
      <c r="H171" s="1">
        <f>H173</f>
        <v>0</v>
      </c>
    </row>
    <row r="172" spans="1:8" s="11" customFormat="1">
      <c r="A172" s="140"/>
      <c r="B172" s="43"/>
      <c r="C172" s="43"/>
      <c r="D172" s="43"/>
      <c r="E172" s="141" t="s">
        <v>233</v>
      </c>
      <c r="F172" s="1"/>
      <c r="G172" s="27"/>
      <c r="H172" s="27"/>
    </row>
    <row r="173" spans="1:8">
      <c r="A173" s="140">
        <v>2641</v>
      </c>
      <c r="B173" s="44" t="s">
        <v>76</v>
      </c>
      <c r="C173" s="44" t="s">
        <v>323</v>
      </c>
      <c r="D173" s="44" t="s">
        <v>69</v>
      </c>
      <c r="E173" s="141" t="s">
        <v>435</v>
      </c>
      <c r="F173" s="1">
        <f>G173+H173</f>
        <v>60000</v>
      </c>
      <c r="G173" s="1">
        <v>60000</v>
      </c>
      <c r="H173" s="1"/>
    </row>
    <row r="174" spans="1:8" ht="40.5">
      <c r="A174" s="140">
        <v>2650</v>
      </c>
      <c r="B174" s="43" t="s">
        <v>76</v>
      </c>
      <c r="C174" s="43" t="s">
        <v>324</v>
      </c>
      <c r="D174" s="43" t="s">
        <v>68</v>
      </c>
      <c r="E174" s="142" t="s">
        <v>436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1" customFormat="1">
      <c r="A175" s="140"/>
      <c r="B175" s="43"/>
      <c r="C175" s="43"/>
      <c r="D175" s="43"/>
      <c r="E175" s="141" t="s">
        <v>233</v>
      </c>
      <c r="F175" s="1"/>
      <c r="G175" s="27"/>
      <c r="H175" s="27"/>
    </row>
    <row r="176" spans="1:8" ht="40.5">
      <c r="A176" s="140">
        <v>2651</v>
      </c>
      <c r="B176" s="44" t="s">
        <v>76</v>
      </c>
      <c r="C176" s="44" t="s">
        <v>324</v>
      </c>
      <c r="D176" s="44" t="s">
        <v>69</v>
      </c>
      <c r="E176" s="141" t="s">
        <v>436</v>
      </c>
      <c r="F176" s="1">
        <f>G176+H176</f>
        <v>0</v>
      </c>
      <c r="G176" s="1"/>
      <c r="H176" s="1"/>
    </row>
    <row r="177" spans="1:8" ht="27">
      <c r="A177" s="140">
        <v>2660</v>
      </c>
      <c r="B177" s="43" t="s">
        <v>76</v>
      </c>
      <c r="C177" s="43" t="s">
        <v>343</v>
      </c>
      <c r="D177" s="43" t="s">
        <v>68</v>
      </c>
      <c r="E177" s="142" t="s">
        <v>437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1" customFormat="1">
      <c r="A178" s="140"/>
      <c r="B178" s="43"/>
      <c r="C178" s="43"/>
      <c r="D178" s="43"/>
      <c r="E178" s="141" t="s">
        <v>233</v>
      </c>
      <c r="F178" s="1"/>
      <c r="G178" s="27"/>
      <c r="H178" s="27"/>
    </row>
    <row r="179" spans="1:8" ht="27">
      <c r="A179" s="140">
        <v>2661</v>
      </c>
      <c r="B179" s="44" t="s">
        <v>76</v>
      </c>
      <c r="C179" s="44" t="s">
        <v>343</v>
      </c>
      <c r="D179" s="44" t="s">
        <v>69</v>
      </c>
      <c r="E179" s="141" t="s">
        <v>437</v>
      </c>
      <c r="F179" s="1">
        <f>G179+H179</f>
        <v>0</v>
      </c>
      <c r="G179" s="1"/>
      <c r="H179" s="1"/>
    </row>
    <row r="180" spans="1:8" s="10" customFormat="1" ht="40.5">
      <c r="A180" s="136">
        <v>2700</v>
      </c>
      <c r="B180" s="43" t="s">
        <v>77</v>
      </c>
      <c r="C180" s="43" t="s">
        <v>68</v>
      </c>
      <c r="D180" s="43" t="s">
        <v>68</v>
      </c>
      <c r="E180" s="161" t="s">
        <v>438</v>
      </c>
      <c r="F180" s="13">
        <f>G180+H180</f>
        <v>1000</v>
      </c>
      <c r="G180" s="13">
        <f>G182+G187+G193+G199+G202+G205</f>
        <v>1000</v>
      </c>
      <c r="H180" s="13">
        <f>H182+H187+H193+H199+H202+H205</f>
        <v>0</v>
      </c>
    </row>
    <row r="181" spans="1:8">
      <c r="A181" s="140"/>
      <c r="B181" s="43"/>
      <c r="C181" s="43"/>
      <c r="D181" s="43"/>
      <c r="E181" s="141" t="s">
        <v>327</v>
      </c>
      <c r="F181" s="1"/>
      <c r="G181" s="1"/>
      <c r="H181" s="1"/>
    </row>
    <row r="182" spans="1:8">
      <c r="A182" s="140">
        <v>2710</v>
      </c>
      <c r="B182" s="43" t="s">
        <v>77</v>
      </c>
      <c r="C182" s="43" t="s">
        <v>69</v>
      </c>
      <c r="D182" s="43" t="s">
        <v>68</v>
      </c>
      <c r="E182" s="142" t="s">
        <v>439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1" customFormat="1">
      <c r="A183" s="140"/>
      <c r="B183" s="43"/>
      <c r="C183" s="43"/>
      <c r="D183" s="43"/>
      <c r="E183" s="141" t="s">
        <v>233</v>
      </c>
      <c r="F183" s="1"/>
      <c r="G183" s="27"/>
      <c r="H183" s="27"/>
    </row>
    <row r="184" spans="1:8">
      <c r="A184" s="140">
        <v>2711</v>
      </c>
      <c r="B184" s="44" t="s">
        <v>77</v>
      </c>
      <c r="C184" s="44" t="s">
        <v>69</v>
      </c>
      <c r="D184" s="44" t="s">
        <v>69</v>
      </c>
      <c r="E184" s="141" t="s">
        <v>440</v>
      </c>
      <c r="F184" s="1">
        <f>G184+H184</f>
        <v>0</v>
      </c>
      <c r="G184" s="1"/>
      <c r="H184" s="1"/>
    </row>
    <row r="185" spans="1:8">
      <c r="A185" s="140">
        <v>2712</v>
      </c>
      <c r="B185" s="44" t="s">
        <v>77</v>
      </c>
      <c r="C185" s="44" t="s">
        <v>69</v>
      </c>
      <c r="D185" s="44" t="s">
        <v>70</v>
      </c>
      <c r="E185" s="141" t="s">
        <v>441</v>
      </c>
      <c r="F185" s="1">
        <f>G185+H185</f>
        <v>0</v>
      </c>
      <c r="G185" s="1"/>
      <c r="H185" s="1"/>
    </row>
    <row r="186" spans="1:8">
      <c r="A186" s="140">
        <v>2713</v>
      </c>
      <c r="B186" s="44" t="s">
        <v>77</v>
      </c>
      <c r="C186" s="44" t="s">
        <v>69</v>
      </c>
      <c r="D186" s="44" t="s">
        <v>71</v>
      </c>
      <c r="E186" s="141" t="s">
        <v>442</v>
      </c>
      <c r="F186" s="1">
        <f>G186+H186</f>
        <v>0</v>
      </c>
      <c r="G186" s="1"/>
      <c r="H186" s="1"/>
    </row>
    <row r="187" spans="1:8">
      <c r="A187" s="140">
        <v>2720</v>
      </c>
      <c r="B187" s="43" t="s">
        <v>77</v>
      </c>
      <c r="C187" s="43" t="s">
        <v>70</v>
      </c>
      <c r="D187" s="43" t="s">
        <v>68</v>
      </c>
      <c r="E187" s="142" t="s">
        <v>443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1" customFormat="1">
      <c r="A188" s="140"/>
      <c r="B188" s="43"/>
      <c r="C188" s="43"/>
      <c r="D188" s="43"/>
      <c r="E188" s="141" t="s">
        <v>233</v>
      </c>
      <c r="F188" s="1"/>
      <c r="G188" s="27"/>
      <c r="H188" s="27"/>
    </row>
    <row r="189" spans="1:8">
      <c r="A189" s="140">
        <v>2721</v>
      </c>
      <c r="B189" s="44" t="s">
        <v>77</v>
      </c>
      <c r="C189" s="44" t="s">
        <v>70</v>
      </c>
      <c r="D189" s="44" t="s">
        <v>69</v>
      </c>
      <c r="E189" s="141" t="s">
        <v>444</v>
      </c>
      <c r="F189" s="1">
        <f>G189+H189</f>
        <v>0</v>
      </c>
      <c r="G189" s="1"/>
      <c r="H189" s="1"/>
    </row>
    <row r="190" spans="1:8">
      <c r="A190" s="140">
        <v>2722</v>
      </c>
      <c r="B190" s="44" t="s">
        <v>77</v>
      </c>
      <c r="C190" s="44" t="s">
        <v>70</v>
      </c>
      <c r="D190" s="44" t="s">
        <v>70</v>
      </c>
      <c r="E190" s="141" t="s">
        <v>445</v>
      </c>
      <c r="F190" s="1">
        <f>G190+H190</f>
        <v>0</v>
      </c>
      <c r="G190" s="1"/>
      <c r="H190" s="1"/>
    </row>
    <row r="191" spans="1:8">
      <c r="A191" s="140">
        <v>2723</v>
      </c>
      <c r="B191" s="44" t="s">
        <v>77</v>
      </c>
      <c r="C191" s="44" t="s">
        <v>70</v>
      </c>
      <c r="D191" s="44" t="s">
        <v>71</v>
      </c>
      <c r="E191" s="141" t="s">
        <v>446</v>
      </c>
      <c r="F191" s="1">
        <f>G191+H191</f>
        <v>0</v>
      </c>
      <c r="G191" s="1"/>
      <c r="H191" s="1"/>
    </row>
    <row r="192" spans="1:8">
      <c r="A192" s="140">
        <v>2724</v>
      </c>
      <c r="B192" s="44" t="s">
        <v>77</v>
      </c>
      <c r="C192" s="44" t="s">
        <v>70</v>
      </c>
      <c r="D192" s="44" t="s">
        <v>323</v>
      </c>
      <c r="E192" s="141" t="s">
        <v>447</v>
      </c>
      <c r="F192" s="1">
        <f>G192+H192</f>
        <v>0</v>
      </c>
      <c r="G192" s="1"/>
      <c r="H192" s="1"/>
    </row>
    <row r="193" spans="1:8">
      <c r="A193" s="140">
        <v>2730</v>
      </c>
      <c r="B193" s="43" t="s">
        <v>77</v>
      </c>
      <c r="C193" s="43" t="s">
        <v>71</v>
      </c>
      <c r="D193" s="43" t="s">
        <v>68</v>
      </c>
      <c r="E193" s="142" t="s">
        <v>448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1" customFormat="1">
      <c r="A194" s="140"/>
      <c r="B194" s="43"/>
      <c r="C194" s="43"/>
      <c r="D194" s="43"/>
      <c r="E194" s="141" t="s">
        <v>233</v>
      </c>
      <c r="F194" s="1"/>
      <c r="G194" s="27"/>
      <c r="H194" s="27"/>
    </row>
    <row r="195" spans="1:8">
      <c r="A195" s="140">
        <v>2731</v>
      </c>
      <c r="B195" s="44" t="s">
        <v>77</v>
      </c>
      <c r="C195" s="44" t="s">
        <v>71</v>
      </c>
      <c r="D195" s="44" t="s">
        <v>69</v>
      </c>
      <c r="E195" s="141" t="s">
        <v>449</v>
      </c>
      <c r="F195" s="1">
        <f>G195+H195</f>
        <v>0</v>
      </c>
      <c r="G195" s="1"/>
      <c r="H195" s="1"/>
    </row>
    <row r="196" spans="1:8">
      <c r="A196" s="140">
        <v>2732</v>
      </c>
      <c r="B196" s="44" t="s">
        <v>77</v>
      </c>
      <c r="C196" s="44" t="s">
        <v>71</v>
      </c>
      <c r="D196" s="44" t="s">
        <v>70</v>
      </c>
      <c r="E196" s="141" t="s">
        <v>450</v>
      </c>
      <c r="F196" s="1">
        <f>G196+H196</f>
        <v>0</v>
      </c>
      <c r="G196" s="1"/>
      <c r="H196" s="1"/>
    </row>
    <row r="197" spans="1:8" ht="27">
      <c r="A197" s="140">
        <v>2733</v>
      </c>
      <c r="B197" s="44" t="s">
        <v>77</v>
      </c>
      <c r="C197" s="44" t="s">
        <v>71</v>
      </c>
      <c r="D197" s="44" t="s">
        <v>71</v>
      </c>
      <c r="E197" s="141" t="s">
        <v>451</v>
      </c>
      <c r="F197" s="1">
        <f>G197+H197</f>
        <v>0</v>
      </c>
      <c r="G197" s="1"/>
      <c r="H197" s="1"/>
    </row>
    <row r="198" spans="1:8" ht="27">
      <c r="A198" s="140">
        <v>2734</v>
      </c>
      <c r="B198" s="44" t="s">
        <v>77</v>
      </c>
      <c r="C198" s="44" t="s">
        <v>71</v>
      </c>
      <c r="D198" s="44" t="s">
        <v>323</v>
      </c>
      <c r="E198" s="141" t="s">
        <v>452</v>
      </c>
      <c r="F198" s="1">
        <f>G198+H198</f>
        <v>0</v>
      </c>
      <c r="G198" s="1"/>
      <c r="H198" s="1"/>
    </row>
    <row r="199" spans="1:8">
      <c r="A199" s="140">
        <v>2740</v>
      </c>
      <c r="B199" s="43" t="s">
        <v>77</v>
      </c>
      <c r="C199" s="43" t="s">
        <v>323</v>
      </c>
      <c r="D199" s="43" t="s">
        <v>68</v>
      </c>
      <c r="E199" s="142" t="s">
        <v>453</v>
      </c>
      <c r="F199" s="1">
        <f>G199+H199</f>
        <v>1000</v>
      </c>
      <c r="G199" s="1">
        <f>G201</f>
        <v>1000</v>
      </c>
      <c r="H199" s="1">
        <f>H201</f>
        <v>0</v>
      </c>
    </row>
    <row r="200" spans="1:8" s="11" customFormat="1">
      <c r="A200" s="140"/>
      <c r="B200" s="43"/>
      <c r="C200" s="43"/>
      <c r="D200" s="43"/>
      <c r="E200" s="141" t="s">
        <v>233</v>
      </c>
      <c r="F200" s="1"/>
      <c r="G200" s="27"/>
      <c r="H200" s="27"/>
    </row>
    <row r="201" spans="1:8">
      <c r="A201" s="140">
        <v>2741</v>
      </c>
      <c r="B201" s="44" t="s">
        <v>77</v>
      </c>
      <c r="C201" s="44" t="s">
        <v>323</v>
      </c>
      <c r="D201" s="44" t="s">
        <v>69</v>
      </c>
      <c r="E201" s="141" t="s">
        <v>453</v>
      </c>
      <c r="F201" s="1">
        <f>G201+H201</f>
        <v>1000</v>
      </c>
      <c r="G201" s="1">
        <v>1000</v>
      </c>
      <c r="H201" s="1"/>
    </row>
    <row r="202" spans="1:8" ht="27">
      <c r="A202" s="140">
        <v>2750</v>
      </c>
      <c r="B202" s="43" t="s">
        <v>77</v>
      </c>
      <c r="C202" s="43" t="s">
        <v>324</v>
      </c>
      <c r="D202" s="43" t="s">
        <v>68</v>
      </c>
      <c r="E202" s="142" t="s">
        <v>454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1" customFormat="1">
      <c r="A203" s="140"/>
      <c r="B203" s="43"/>
      <c r="C203" s="43"/>
      <c r="D203" s="43"/>
      <c r="E203" s="141" t="s">
        <v>233</v>
      </c>
      <c r="F203" s="1"/>
      <c r="G203" s="27"/>
      <c r="H203" s="27"/>
    </row>
    <row r="204" spans="1:8" ht="27">
      <c r="A204" s="140">
        <v>2751</v>
      </c>
      <c r="B204" s="44" t="s">
        <v>77</v>
      </c>
      <c r="C204" s="44" t="s">
        <v>324</v>
      </c>
      <c r="D204" s="44" t="s">
        <v>69</v>
      </c>
      <c r="E204" s="141" t="s">
        <v>454</v>
      </c>
      <c r="F204" s="1">
        <f>G204+H204</f>
        <v>0</v>
      </c>
      <c r="G204" s="1"/>
      <c r="H204" s="1"/>
    </row>
    <row r="205" spans="1:8">
      <c r="A205" s="140">
        <v>2760</v>
      </c>
      <c r="B205" s="43" t="s">
        <v>77</v>
      </c>
      <c r="C205" s="43" t="s">
        <v>343</v>
      </c>
      <c r="D205" s="43" t="s">
        <v>68</v>
      </c>
      <c r="E205" s="142" t="s">
        <v>455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1" customFormat="1">
      <c r="A206" s="140"/>
      <c r="B206" s="43"/>
      <c r="C206" s="43"/>
      <c r="D206" s="43"/>
      <c r="E206" s="141" t="s">
        <v>233</v>
      </c>
      <c r="F206" s="1"/>
      <c r="G206" s="27"/>
      <c r="H206" s="27"/>
    </row>
    <row r="207" spans="1:8" ht="27">
      <c r="A207" s="140">
        <v>2761</v>
      </c>
      <c r="B207" s="44" t="s">
        <v>77</v>
      </c>
      <c r="C207" s="44" t="s">
        <v>343</v>
      </c>
      <c r="D207" s="44" t="s">
        <v>69</v>
      </c>
      <c r="E207" s="141" t="s">
        <v>456</v>
      </c>
      <c r="F207" s="1">
        <f>G207+H207</f>
        <v>0</v>
      </c>
      <c r="G207" s="1"/>
      <c r="H207" s="1"/>
    </row>
    <row r="208" spans="1:8">
      <c r="A208" s="140">
        <v>2762</v>
      </c>
      <c r="B208" s="44" t="s">
        <v>77</v>
      </c>
      <c r="C208" s="44" t="s">
        <v>343</v>
      </c>
      <c r="D208" s="44" t="s">
        <v>70</v>
      </c>
      <c r="E208" s="141" t="s">
        <v>455</v>
      </c>
      <c r="F208" s="1">
        <f>G208+H208</f>
        <v>0</v>
      </c>
      <c r="G208" s="1"/>
      <c r="H208" s="1"/>
    </row>
    <row r="209" spans="1:8" s="10" customFormat="1" ht="40.5">
      <c r="A209" s="136">
        <v>2800</v>
      </c>
      <c r="B209" s="43" t="s">
        <v>78</v>
      </c>
      <c r="C209" s="43" t="s">
        <v>68</v>
      </c>
      <c r="D209" s="43" t="s">
        <v>68</v>
      </c>
      <c r="E209" s="161" t="s">
        <v>457</v>
      </c>
      <c r="F209" s="13">
        <f>G209+H209</f>
        <v>71082</v>
      </c>
      <c r="G209" s="13">
        <f>G211+G214+G223+G228+G233+G236</f>
        <v>71082</v>
      </c>
      <c r="H209" s="13">
        <f>H211+H214+H223+H228+H233+H236</f>
        <v>0</v>
      </c>
    </row>
    <row r="210" spans="1:8">
      <c r="A210" s="140"/>
      <c r="B210" s="43"/>
      <c r="C210" s="43"/>
      <c r="D210" s="43"/>
      <c r="E210" s="141" t="s">
        <v>327</v>
      </c>
      <c r="F210" s="1"/>
      <c r="G210" s="1"/>
      <c r="H210" s="1"/>
    </row>
    <row r="211" spans="1:8">
      <c r="A211" s="140">
        <v>2810</v>
      </c>
      <c r="B211" s="44" t="s">
        <v>78</v>
      </c>
      <c r="C211" s="44" t="s">
        <v>69</v>
      </c>
      <c r="D211" s="44" t="s">
        <v>68</v>
      </c>
      <c r="E211" s="142" t="s">
        <v>458</v>
      </c>
      <c r="F211" s="1">
        <f>G211+H211</f>
        <v>5000</v>
      </c>
      <c r="G211" s="1">
        <f>G213</f>
        <v>5000</v>
      </c>
      <c r="H211" s="1">
        <f>H213</f>
        <v>0</v>
      </c>
    </row>
    <row r="212" spans="1:8" s="11" customFormat="1">
      <c r="A212" s="140"/>
      <c r="B212" s="43"/>
      <c r="C212" s="43"/>
      <c r="D212" s="43"/>
      <c r="E212" s="141" t="s">
        <v>233</v>
      </c>
      <c r="F212" s="1"/>
      <c r="G212" s="27"/>
      <c r="H212" s="27"/>
    </row>
    <row r="213" spans="1:8">
      <c r="A213" s="140">
        <v>2811</v>
      </c>
      <c r="B213" s="44" t="s">
        <v>78</v>
      </c>
      <c r="C213" s="44" t="s">
        <v>69</v>
      </c>
      <c r="D213" s="44" t="s">
        <v>69</v>
      </c>
      <c r="E213" s="141" t="s">
        <v>458</v>
      </c>
      <c r="F213" s="1">
        <f>G213+H213</f>
        <v>5000</v>
      </c>
      <c r="G213" s="1">
        <v>5000</v>
      </c>
      <c r="H213" s="1">
        <f>'hat6'!H594</f>
        <v>0</v>
      </c>
    </row>
    <row r="214" spans="1:8">
      <c r="A214" s="140">
        <v>2820</v>
      </c>
      <c r="B214" s="43" t="s">
        <v>78</v>
      </c>
      <c r="C214" s="43" t="s">
        <v>70</v>
      </c>
      <c r="D214" s="43" t="s">
        <v>68</v>
      </c>
      <c r="E214" s="142" t="s">
        <v>459</v>
      </c>
      <c r="F214" s="1">
        <f>G214+H214</f>
        <v>66082</v>
      </c>
      <c r="G214" s="1">
        <f>G216+G217+G218+G219+G220+G221+G222</f>
        <v>66082</v>
      </c>
      <c r="H214" s="1">
        <f>H216+H217+H218+H219+H220+H221+H222</f>
        <v>0</v>
      </c>
    </row>
    <row r="215" spans="1:8" s="11" customFormat="1">
      <c r="A215" s="140"/>
      <c r="B215" s="43"/>
      <c r="C215" s="43"/>
      <c r="D215" s="43"/>
      <c r="E215" s="141" t="s">
        <v>233</v>
      </c>
      <c r="F215" s="1"/>
      <c r="G215" s="27"/>
      <c r="H215" s="27"/>
    </row>
    <row r="216" spans="1:8">
      <c r="A216" s="140">
        <v>2821</v>
      </c>
      <c r="B216" s="44" t="s">
        <v>78</v>
      </c>
      <c r="C216" s="44" t="s">
        <v>70</v>
      </c>
      <c r="D216" s="44" t="s">
        <v>69</v>
      </c>
      <c r="E216" s="141" t="s">
        <v>460</v>
      </c>
      <c r="F216" s="1">
        <f t="shared" ref="F216:F223" si="3">G216+H216</f>
        <v>21500</v>
      </c>
      <c r="G216" s="1">
        <v>21500</v>
      </c>
      <c r="H216" s="1"/>
    </row>
    <row r="217" spans="1:8">
      <c r="A217" s="140">
        <v>2822</v>
      </c>
      <c r="B217" s="44" t="s">
        <v>78</v>
      </c>
      <c r="C217" s="44" t="s">
        <v>70</v>
      </c>
      <c r="D217" s="44" t="s">
        <v>70</v>
      </c>
      <c r="E217" s="141" t="s">
        <v>461</v>
      </c>
      <c r="F217" s="1">
        <f t="shared" si="3"/>
        <v>0</v>
      </c>
      <c r="G217" s="1"/>
      <c r="H217" s="1"/>
    </row>
    <row r="218" spans="1:8">
      <c r="A218" s="140">
        <v>2823</v>
      </c>
      <c r="B218" s="44" t="s">
        <v>78</v>
      </c>
      <c r="C218" s="44" t="s">
        <v>70</v>
      </c>
      <c r="D218" s="44" t="s">
        <v>71</v>
      </c>
      <c r="E218" s="141" t="s">
        <v>462</v>
      </c>
      <c r="F218" s="1">
        <f t="shared" si="3"/>
        <v>34582</v>
      </c>
      <c r="G218" s="1">
        <v>34582</v>
      </c>
      <c r="H218" s="1"/>
    </row>
    <row r="219" spans="1:8">
      <c r="A219" s="140">
        <v>2824</v>
      </c>
      <c r="B219" s="44" t="s">
        <v>78</v>
      </c>
      <c r="C219" s="44" t="s">
        <v>70</v>
      </c>
      <c r="D219" s="44" t="s">
        <v>323</v>
      </c>
      <c r="E219" s="141" t="s">
        <v>463</v>
      </c>
      <c r="F219" s="1">
        <f t="shared" si="3"/>
        <v>10000</v>
      </c>
      <c r="G219" s="1">
        <v>10000</v>
      </c>
      <c r="H219" s="1"/>
    </row>
    <row r="220" spans="1:8">
      <c r="A220" s="140">
        <v>2825</v>
      </c>
      <c r="B220" s="44" t="s">
        <v>78</v>
      </c>
      <c r="C220" s="44" t="s">
        <v>70</v>
      </c>
      <c r="D220" s="44" t="s">
        <v>324</v>
      </c>
      <c r="E220" s="141" t="s">
        <v>464</v>
      </c>
      <c r="F220" s="1">
        <f t="shared" si="3"/>
        <v>0</v>
      </c>
      <c r="G220" s="1"/>
      <c r="H220" s="1"/>
    </row>
    <row r="221" spans="1:8">
      <c r="A221" s="140">
        <v>2826</v>
      </c>
      <c r="B221" s="44" t="s">
        <v>78</v>
      </c>
      <c r="C221" s="44" t="s">
        <v>70</v>
      </c>
      <c r="D221" s="44" t="s">
        <v>343</v>
      </c>
      <c r="E221" s="141" t="s">
        <v>465</v>
      </c>
      <c r="F221" s="1">
        <f t="shared" si="3"/>
        <v>0</v>
      </c>
      <c r="G221" s="1"/>
      <c r="H221" s="1"/>
    </row>
    <row r="222" spans="1:8" ht="27">
      <c r="A222" s="140">
        <v>2827</v>
      </c>
      <c r="B222" s="44" t="s">
        <v>78</v>
      </c>
      <c r="C222" s="44" t="s">
        <v>70</v>
      </c>
      <c r="D222" s="44" t="s">
        <v>346</v>
      </c>
      <c r="E222" s="141" t="s">
        <v>466</v>
      </c>
      <c r="F222" s="1">
        <f t="shared" si="3"/>
        <v>0</v>
      </c>
      <c r="G222" s="1"/>
      <c r="H222" s="1"/>
    </row>
    <row r="223" spans="1:8" ht="27">
      <c r="A223" s="140">
        <v>2830</v>
      </c>
      <c r="B223" s="43" t="s">
        <v>78</v>
      </c>
      <c r="C223" s="43" t="s">
        <v>71</v>
      </c>
      <c r="D223" s="43" t="s">
        <v>68</v>
      </c>
      <c r="E223" s="142" t="s">
        <v>467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1" customFormat="1">
      <c r="A224" s="140"/>
      <c r="B224" s="43"/>
      <c r="C224" s="43"/>
      <c r="D224" s="43"/>
      <c r="E224" s="141" t="s">
        <v>233</v>
      </c>
      <c r="F224" s="1"/>
      <c r="G224" s="27"/>
      <c r="H224" s="27"/>
    </row>
    <row r="225" spans="1:8">
      <c r="A225" s="140">
        <v>2831</v>
      </c>
      <c r="B225" s="44" t="s">
        <v>78</v>
      </c>
      <c r="C225" s="44" t="s">
        <v>71</v>
      </c>
      <c r="D225" s="44" t="s">
        <v>69</v>
      </c>
      <c r="E225" s="141" t="s">
        <v>468</v>
      </c>
      <c r="F225" s="1">
        <f>G225+H225</f>
        <v>0</v>
      </c>
      <c r="G225" s="1"/>
      <c r="H225" s="1"/>
    </row>
    <row r="226" spans="1:8">
      <c r="A226" s="140">
        <v>2832</v>
      </c>
      <c r="B226" s="44" t="s">
        <v>78</v>
      </c>
      <c r="C226" s="44" t="s">
        <v>71</v>
      </c>
      <c r="D226" s="44" t="s">
        <v>70</v>
      </c>
      <c r="E226" s="141" t="s">
        <v>469</v>
      </c>
      <c r="F226" s="1">
        <f>G226+H226</f>
        <v>0</v>
      </c>
      <c r="G226" s="1"/>
      <c r="H226" s="1"/>
    </row>
    <row r="227" spans="1:8">
      <c r="A227" s="140">
        <v>2833</v>
      </c>
      <c r="B227" s="44" t="s">
        <v>78</v>
      </c>
      <c r="C227" s="44" t="s">
        <v>71</v>
      </c>
      <c r="D227" s="44" t="s">
        <v>71</v>
      </c>
      <c r="E227" s="141" t="s">
        <v>470</v>
      </c>
      <c r="F227" s="1">
        <f>G227+H227</f>
        <v>0</v>
      </c>
      <c r="G227" s="1"/>
      <c r="H227" s="1"/>
    </row>
    <row r="228" spans="1:8">
      <c r="A228" s="140">
        <v>2840</v>
      </c>
      <c r="B228" s="43" t="s">
        <v>78</v>
      </c>
      <c r="C228" s="43" t="s">
        <v>323</v>
      </c>
      <c r="D228" s="43" t="s">
        <v>68</v>
      </c>
      <c r="E228" s="142" t="s">
        <v>471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1" customFormat="1">
      <c r="A229" s="140"/>
      <c r="B229" s="43"/>
      <c r="C229" s="43"/>
      <c r="D229" s="43"/>
      <c r="E229" s="141" t="s">
        <v>233</v>
      </c>
      <c r="F229" s="1"/>
      <c r="G229" s="27"/>
      <c r="H229" s="27"/>
    </row>
    <row r="230" spans="1:8">
      <c r="A230" s="140">
        <v>2841</v>
      </c>
      <c r="B230" s="44" t="s">
        <v>78</v>
      </c>
      <c r="C230" s="44" t="s">
        <v>323</v>
      </c>
      <c r="D230" s="44" t="s">
        <v>69</v>
      </c>
      <c r="E230" s="141" t="s">
        <v>472</v>
      </c>
      <c r="F230" s="1">
        <f>G230+H230</f>
        <v>0</v>
      </c>
      <c r="G230" s="1"/>
      <c r="H230" s="1"/>
    </row>
    <row r="231" spans="1:8" ht="27">
      <c r="A231" s="140">
        <v>2842</v>
      </c>
      <c r="B231" s="44" t="s">
        <v>78</v>
      </c>
      <c r="C231" s="44" t="s">
        <v>323</v>
      </c>
      <c r="D231" s="44" t="s">
        <v>70</v>
      </c>
      <c r="E231" s="141" t="s">
        <v>473</v>
      </c>
      <c r="F231" s="1">
        <f>G231+H231</f>
        <v>0</v>
      </c>
      <c r="G231" s="1"/>
      <c r="H231" s="1"/>
    </row>
    <row r="232" spans="1:8">
      <c r="A232" s="140">
        <v>2843</v>
      </c>
      <c r="B232" s="44" t="s">
        <v>78</v>
      </c>
      <c r="C232" s="44" t="s">
        <v>323</v>
      </c>
      <c r="D232" s="44" t="s">
        <v>71</v>
      </c>
      <c r="E232" s="141" t="s">
        <v>471</v>
      </c>
      <c r="F232" s="1">
        <f>G232+H232</f>
        <v>0</v>
      </c>
      <c r="G232" s="1"/>
      <c r="H232" s="1"/>
    </row>
    <row r="233" spans="1:8" ht="27">
      <c r="A233" s="140">
        <v>2850</v>
      </c>
      <c r="B233" s="43" t="s">
        <v>78</v>
      </c>
      <c r="C233" s="43" t="s">
        <v>324</v>
      </c>
      <c r="D233" s="43" t="s">
        <v>68</v>
      </c>
      <c r="E233" s="146" t="s">
        <v>474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1" customFormat="1">
      <c r="A234" s="140"/>
      <c r="B234" s="43"/>
      <c r="C234" s="43"/>
      <c r="D234" s="43"/>
      <c r="E234" s="141" t="s">
        <v>233</v>
      </c>
      <c r="F234" s="1"/>
      <c r="G234" s="27"/>
      <c r="H234" s="27"/>
    </row>
    <row r="235" spans="1:8" ht="27">
      <c r="A235" s="140">
        <v>2851</v>
      </c>
      <c r="B235" s="43" t="s">
        <v>78</v>
      </c>
      <c r="C235" s="43" t="s">
        <v>324</v>
      </c>
      <c r="D235" s="43" t="s">
        <v>69</v>
      </c>
      <c r="E235" s="147" t="s">
        <v>474</v>
      </c>
      <c r="F235" s="1">
        <f>G235+H235</f>
        <v>0</v>
      </c>
      <c r="G235" s="1"/>
      <c r="H235" s="1"/>
    </row>
    <row r="236" spans="1:8">
      <c r="A236" s="140">
        <v>2860</v>
      </c>
      <c r="B236" s="43" t="s">
        <v>78</v>
      </c>
      <c r="C236" s="43" t="s">
        <v>343</v>
      </c>
      <c r="D236" s="43" t="s">
        <v>68</v>
      </c>
      <c r="E236" s="146" t="s">
        <v>475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1" customFormat="1">
      <c r="A237" s="140"/>
      <c r="B237" s="43"/>
      <c r="C237" s="43"/>
      <c r="D237" s="43"/>
      <c r="E237" s="141" t="s">
        <v>233</v>
      </c>
      <c r="F237" s="1"/>
      <c r="G237" s="27"/>
      <c r="H237" s="27"/>
    </row>
    <row r="238" spans="1:8">
      <c r="A238" s="140">
        <v>2861</v>
      </c>
      <c r="B238" s="44" t="s">
        <v>78</v>
      </c>
      <c r="C238" s="44" t="s">
        <v>343</v>
      </c>
      <c r="D238" s="44" t="s">
        <v>69</v>
      </c>
      <c r="E238" s="147" t="s">
        <v>475</v>
      </c>
      <c r="F238" s="1">
        <f>G238+H238</f>
        <v>0</v>
      </c>
      <c r="G238" s="1"/>
      <c r="H238" s="1"/>
    </row>
    <row r="239" spans="1:8" s="10" customFormat="1" ht="43.5">
      <c r="A239" s="136">
        <v>2900</v>
      </c>
      <c r="B239" s="43" t="s">
        <v>79</v>
      </c>
      <c r="C239" s="43" t="s">
        <v>68</v>
      </c>
      <c r="D239" s="43" t="s">
        <v>68</v>
      </c>
      <c r="E239" s="138" t="s">
        <v>476</v>
      </c>
      <c r="F239" s="13">
        <f>G239+H239</f>
        <v>389000</v>
      </c>
      <c r="G239" s="13">
        <f>G241+G245+G249+G253+G257+G261+G264+G267</f>
        <v>380000</v>
      </c>
      <c r="H239" s="13">
        <f>H241+H245+H249+H253+H257+H261+H264+H267</f>
        <v>9000</v>
      </c>
    </row>
    <row r="240" spans="1:8">
      <c r="A240" s="140"/>
      <c r="B240" s="43"/>
      <c r="C240" s="43"/>
      <c r="D240" s="43"/>
      <c r="E240" s="141" t="s">
        <v>327</v>
      </c>
      <c r="F240" s="1"/>
      <c r="G240" s="1"/>
      <c r="H240" s="1"/>
    </row>
    <row r="241" spans="1:8" ht="27">
      <c r="A241" s="140">
        <v>2910</v>
      </c>
      <c r="B241" s="43" t="s">
        <v>79</v>
      </c>
      <c r="C241" s="43" t="s">
        <v>69</v>
      </c>
      <c r="D241" s="43" t="s">
        <v>68</v>
      </c>
      <c r="E241" s="142" t="s">
        <v>477</v>
      </c>
      <c r="F241" s="1">
        <f>G241+H241</f>
        <v>331000</v>
      </c>
      <c r="G241" s="1">
        <f>G243+G244</f>
        <v>322000</v>
      </c>
      <c r="H241" s="1">
        <f>H243+H244</f>
        <v>9000</v>
      </c>
    </row>
    <row r="242" spans="1:8" s="11" customFormat="1">
      <c r="A242" s="140"/>
      <c r="B242" s="43"/>
      <c r="C242" s="43"/>
      <c r="D242" s="43"/>
      <c r="E242" s="141" t="s">
        <v>233</v>
      </c>
      <c r="F242" s="1"/>
      <c r="G242" s="27"/>
      <c r="H242" s="27"/>
    </row>
    <row r="243" spans="1:8">
      <c r="A243" s="140">
        <v>2911</v>
      </c>
      <c r="B243" s="44" t="s">
        <v>79</v>
      </c>
      <c r="C243" s="44" t="s">
        <v>69</v>
      </c>
      <c r="D243" s="44" t="s">
        <v>69</v>
      </c>
      <c r="E243" s="141" t="s">
        <v>478</v>
      </c>
      <c r="F243" s="1">
        <f>G243+H243</f>
        <v>331000</v>
      </c>
      <c r="G243" s="1">
        <v>322000</v>
      </c>
      <c r="H243" s="1">
        <f>'hat6'!H717</f>
        <v>9000</v>
      </c>
    </row>
    <row r="244" spans="1:8">
      <c r="A244" s="140">
        <v>2912</v>
      </c>
      <c r="B244" s="44" t="s">
        <v>79</v>
      </c>
      <c r="C244" s="44" t="s">
        <v>69</v>
      </c>
      <c r="D244" s="44" t="s">
        <v>70</v>
      </c>
      <c r="E244" s="141" t="s">
        <v>479</v>
      </c>
      <c r="F244" s="1">
        <f>G244+H244</f>
        <v>0</v>
      </c>
      <c r="G244" s="1"/>
      <c r="H244" s="1"/>
    </row>
    <row r="245" spans="1:8">
      <c r="A245" s="140">
        <v>2920</v>
      </c>
      <c r="B245" s="43" t="s">
        <v>79</v>
      </c>
      <c r="C245" s="43" t="s">
        <v>70</v>
      </c>
      <c r="D245" s="43" t="s">
        <v>68</v>
      </c>
      <c r="E245" s="142" t="s">
        <v>480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1" customFormat="1">
      <c r="A246" s="140"/>
      <c r="B246" s="43"/>
      <c r="C246" s="43"/>
      <c r="D246" s="43"/>
      <c r="E246" s="141" t="s">
        <v>233</v>
      </c>
      <c r="F246" s="1"/>
      <c r="G246" s="27"/>
      <c r="H246" s="27"/>
    </row>
    <row r="247" spans="1:8">
      <c r="A247" s="140">
        <v>2921</v>
      </c>
      <c r="B247" s="44" t="s">
        <v>79</v>
      </c>
      <c r="C247" s="44" t="s">
        <v>70</v>
      </c>
      <c r="D247" s="44" t="s">
        <v>69</v>
      </c>
      <c r="E247" s="141" t="s">
        <v>481</v>
      </c>
      <c r="F247" s="1">
        <f>G247+H247</f>
        <v>0</v>
      </c>
      <c r="G247" s="1"/>
      <c r="H247" s="1"/>
    </row>
    <row r="248" spans="1:8">
      <c r="A248" s="140">
        <v>2922</v>
      </c>
      <c r="B248" s="44" t="s">
        <v>79</v>
      </c>
      <c r="C248" s="44" t="s">
        <v>70</v>
      </c>
      <c r="D248" s="44" t="s">
        <v>70</v>
      </c>
      <c r="E248" s="141" t="s">
        <v>482</v>
      </c>
      <c r="F248" s="1">
        <f>G248+H248</f>
        <v>0</v>
      </c>
      <c r="G248" s="1"/>
      <c r="H248" s="1"/>
    </row>
    <row r="249" spans="1:8" ht="27">
      <c r="A249" s="140">
        <v>2930</v>
      </c>
      <c r="B249" s="43" t="s">
        <v>79</v>
      </c>
      <c r="C249" s="43" t="s">
        <v>71</v>
      </c>
      <c r="D249" s="43" t="s">
        <v>68</v>
      </c>
      <c r="E249" s="142" t="s">
        <v>483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1" customFormat="1">
      <c r="A250" s="140"/>
      <c r="B250" s="43"/>
      <c r="C250" s="43"/>
      <c r="D250" s="43"/>
      <c r="E250" s="141" t="s">
        <v>233</v>
      </c>
      <c r="F250" s="1"/>
      <c r="G250" s="27"/>
      <c r="H250" s="27"/>
    </row>
    <row r="251" spans="1:8" ht="27">
      <c r="A251" s="140">
        <v>2931</v>
      </c>
      <c r="B251" s="44" t="s">
        <v>79</v>
      </c>
      <c r="C251" s="44" t="s">
        <v>71</v>
      </c>
      <c r="D251" s="44" t="s">
        <v>69</v>
      </c>
      <c r="E251" s="141" t="s">
        <v>484</v>
      </c>
      <c r="F251" s="1">
        <f>G251+H251</f>
        <v>0</v>
      </c>
      <c r="G251" s="1"/>
      <c r="H251" s="1"/>
    </row>
    <row r="252" spans="1:8">
      <c r="A252" s="140">
        <v>2932</v>
      </c>
      <c r="B252" s="44" t="s">
        <v>79</v>
      </c>
      <c r="C252" s="44" t="s">
        <v>71</v>
      </c>
      <c r="D252" s="44" t="s">
        <v>70</v>
      </c>
      <c r="E252" s="141" t="s">
        <v>485</v>
      </c>
      <c r="F252" s="1">
        <f>G252+H252</f>
        <v>0</v>
      </c>
      <c r="G252" s="1"/>
      <c r="H252" s="1"/>
    </row>
    <row r="253" spans="1:8">
      <c r="A253" s="140">
        <v>2940</v>
      </c>
      <c r="B253" s="43" t="s">
        <v>79</v>
      </c>
      <c r="C253" s="43" t="s">
        <v>323</v>
      </c>
      <c r="D253" s="43" t="s">
        <v>68</v>
      </c>
      <c r="E253" s="142" t="s">
        <v>486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1" customFormat="1">
      <c r="A254" s="140"/>
      <c r="B254" s="43"/>
      <c r="C254" s="43"/>
      <c r="D254" s="43"/>
      <c r="E254" s="141" t="s">
        <v>233</v>
      </c>
      <c r="F254" s="1"/>
      <c r="G254" s="27"/>
      <c r="H254" s="27"/>
    </row>
    <row r="255" spans="1:8">
      <c r="A255" s="140">
        <v>2941</v>
      </c>
      <c r="B255" s="44" t="s">
        <v>79</v>
      </c>
      <c r="C255" s="44" t="s">
        <v>323</v>
      </c>
      <c r="D255" s="44" t="s">
        <v>69</v>
      </c>
      <c r="E255" s="141" t="s">
        <v>487</v>
      </c>
      <c r="F255" s="1">
        <f>G255+H255</f>
        <v>0</v>
      </c>
      <c r="G255" s="1"/>
      <c r="H255" s="1"/>
    </row>
    <row r="256" spans="1:8">
      <c r="A256" s="140">
        <v>2942</v>
      </c>
      <c r="B256" s="44" t="s">
        <v>79</v>
      </c>
      <c r="C256" s="44" t="s">
        <v>323</v>
      </c>
      <c r="D256" s="44" t="s">
        <v>70</v>
      </c>
      <c r="E256" s="141" t="s">
        <v>488</v>
      </c>
      <c r="F256" s="1">
        <f>G256+H256</f>
        <v>0</v>
      </c>
      <c r="G256" s="1"/>
      <c r="H256" s="1"/>
    </row>
    <row r="257" spans="1:8">
      <c r="A257" s="140">
        <v>2950</v>
      </c>
      <c r="B257" s="43" t="s">
        <v>79</v>
      </c>
      <c r="C257" s="43" t="s">
        <v>324</v>
      </c>
      <c r="D257" s="43" t="s">
        <v>68</v>
      </c>
      <c r="E257" s="142" t="s">
        <v>489</v>
      </c>
      <c r="F257" s="1">
        <f>G257+H257</f>
        <v>58000</v>
      </c>
      <c r="G257" s="1">
        <f>G259+G260</f>
        <v>58000</v>
      </c>
      <c r="H257" s="1">
        <f>H259+H260</f>
        <v>0</v>
      </c>
    </row>
    <row r="258" spans="1:8" s="11" customFormat="1">
      <c r="A258" s="140"/>
      <c r="B258" s="43"/>
      <c r="C258" s="43"/>
      <c r="D258" s="43"/>
      <c r="E258" s="141" t="s">
        <v>233</v>
      </c>
      <c r="F258" s="1"/>
      <c r="G258" s="27"/>
      <c r="H258" s="27"/>
    </row>
    <row r="259" spans="1:8">
      <c r="A259" s="140">
        <v>2951</v>
      </c>
      <c r="B259" s="44" t="s">
        <v>79</v>
      </c>
      <c r="C259" s="44" t="s">
        <v>324</v>
      </c>
      <c r="D259" s="44" t="s">
        <v>69</v>
      </c>
      <c r="E259" s="141" t="s">
        <v>490</v>
      </c>
      <c r="F259" s="1">
        <f>G259+H259</f>
        <v>58000</v>
      </c>
      <c r="G259" s="1">
        <v>58000</v>
      </c>
      <c r="H259" s="1"/>
    </row>
    <row r="260" spans="1:8">
      <c r="A260" s="140">
        <v>2952</v>
      </c>
      <c r="B260" s="44" t="s">
        <v>79</v>
      </c>
      <c r="C260" s="44" t="s">
        <v>324</v>
      </c>
      <c r="D260" s="44" t="s">
        <v>70</v>
      </c>
      <c r="E260" s="141" t="s">
        <v>491</v>
      </c>
      <c r="F260" s="1">
        <f>G260+H260</f>
        <v>0</v>
      </c>
      <c r="G260" s="1"/>
      <c r="H260" s="1"/>
    </row>
    <row r="261" spans="1:8">
      <c r="A261" s="140">
        <v>2960</v>
      </c>
      <c r="B261" s="43" t="s">
        <v>79</v>
      </c>
      <c r="C261" s="43" t="s">
        <v>343</v>
      </c>
      <c r="D261" s="43" t="s">
        <v>68</v>
      </c>
      <c r="E261" s="142" t="s">
        <v>492</v>
      </c>
      <c r="F261" s="1">
        <f>G261+H261</f>
        <v>0</v>
      </c>
      <c r="G261" s="1">
        <f>G263</f>
        <v>0</v>
      </c>
      <c r="H261" s="1">
        <f>H263</f>
        <v>0</v>
      </c>
    </row>
    <row r="262" spans="1:8" s="11" customFormat="1">
      <c r="A262" s="140"/>
      <c r="B262" s="43"/>
      <c r="C262" s="43"/>
      <c r="D262" s="43"/>
      <c r="E262" s="141" t="s">
        <v>233</v>
      </c>
      <c r="F262" s="1"/>
      <c r="G262" s="27"/>
      <c r="H262" s="27"/>
    </row>
    <row r="263" spans="1:8">
      <c r="A263" s="140">
        <v>2961</v>
      </c>
      <c r="B263" s="44" t="s">
        <v>79</v>
      </c>
      <c r="C263" s="44" t="s">
        <v>343</v>
      </c>
      <c r="D263" s="44" t="s">
        <v>69</v>
      </c>
      <c r="E263" s="141" t="s">
        <v>492</v>
      </c>
      <c r="F263" s="1">
        <f>G263+H263</f>
        <v>0</v>
      </c>
      <c r="G263" s="1"/>
      <c r="H263" s="1"/>
    </row>
    <row r="264" spans="1:8" ht="18" customHeight="1">
      <c r="A264" s="140">
        <v>2970</v>
      </c>
      <c r="B264" s="43" t="s">
        <v>79</v>
      </c>
      <c r="C264" s="43" t="s">
        <v>346</v>
      </c>
      <c r="D264" s="43" t="s">
        <v>68</v>
      </c>
      <c r="E264" s="142" t="s">
        <v>493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1" customFormat="1">
      <c r="A265" s="140"/>
      <c r="B265" s="43"/>
      <c r="C265" s="43"/>
      <c r="D265" s="43"/>
      <c r="E265" s="141" t="s">
        <v>233</v>
      </c>
      <c r="F265" s="1"/>
      <c r="G265" s="27"/>
      <c r="H265" s="27"/>
    </row>
    <row r="266" spans="1:8" ht="16.5" customHeight="1">
      <c r="A266" s="140">
        <v>2971</v>
      </c>
      <c r="B266" s="44" t="s">
        <v>79</v>
      </c>
      <c r="C266" s="44" t="s">
        <v>346</v>
      </c>
      <c r="D266" s="44" t="s">
        <v>69</v>
      </c>
      <c r="E266" s="141" t="s">
        <v>493</v>
      </c>
      <c r="F266" s="1">
        <f>G266+H266</f>
        <v>0</v>
      </c>
      <c r="G266" s="1"/>
      <c r="H266" s="1"/>
    </row>
    <row r="267" spans="1:8">
      <c r="A267" s="140">
        <v>2980</v>
      </c>
      <c r="B267" s="43" t="s">
        <v>79</v>
      </c>
      <c r="C267" s="43" t="s">
        <v>348</v>
      </c>
      <c r="D267" s="43" t="s">
        <v>68</v>
      </c>
      <c r="E267" s="142" t="s">
        <v>494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1" customFormat="1">
      <c r="A268" s="140"/>
      <c r="B268" s="43"/>
      <c r="C268" s="43"/>
      <c r="D268" s="43"/>
      <c r="E268" s="141" t="s">
        <v>233</v>
      </c>
      <c r="F268" s="1"/>
      <c r="G268" s="27"/>
      <c r="H268" s="27"/>
    </row>
    <row r="269" spans="1:8">
      <c r="A269" s="140">
        <v>2981</v>
      </c>
      <c r="B269" s="44" t="s">
        <v>79</v>
      </c>
      <c r="C269" s="44" t="s">
        <v>348</v>
      </c>
      <c r="D269" s="44" t="s">
        <v>69</v>
      </c>
      <c r="E269" s="141" t="s">
        <v>494</v>
      </c>
      <c r="F269" s="1">
        <f>G269+H269</f>
        <v>0</v>
      </c>
      <c r="G269" s="1"/>
      <c r="H269" s="1"/>
    </row>
    <row r="270" spans="1:8" s="10" customFormat="1" ht="43.5">
      <c r="A270" s="136">
        <v>3000</v>
      </c>
      <c r="B270" s="43" t="s">
        <v>80</v>
      </c>
      <c r="C270" s="43" t="s">
        <v>68</v>
      </c>
      <c r="D270" s="43" t="s">
        <v>68</v>
      </c>
      <c r="E270" s="138" t="s">
        <v>495</v>
      </c>
      <c r="F270" s="13">
        <f>G270+H270</f>
        <v>6000</v>
      </c>
      <c r="G270" s="13">
        <f>G272+G276+G279+G282+G285+G288+G291+G294+G298</f>
        <v>6000</v>
      </c>
      <c r="H270" s="13">
        <f>H272+H276+H279+H282+H285+H288+H291+H294+H298</f>
        <v>0</v>
      </c>
    </row>
    <row r="271" spans="1:8">
      <c r="A271" s="140"/>
      <c r="B271" s="43"/>
      <c r="C271" s="43"/>
      <c r="D271" s="43"/>
      <c r="E271" s="141" t="s">
        <v>327</v>
      </c>
      <c r="F271" s="1"/>
      <c r="G271" s="1"/>
      <c r="H271" s="1"/>
    </row>
    <row r="272" spans="1:8">
      <c r="A272" s="140">
        <v>3010</v>
      </c>
      <c r="B272" s="43" t="s">
        <v>80</v>
      </c>
      <c r="C272" s="43" t="s">
        <v>69</v>
      </c>
      <c r="D272" s="43" t="s">
        <v>68</v>
      </c>
      <c r="E272" s="142" t="s">
        <v>496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1" customFormat="1">
      <c r="A273" s="140"/>
      <c r="B273" s="43"/>
      <c r="C273" s="43"/>
      <c r="D273" s="43"/>
      <c r="E273" s="141" t="s">
        <v>233</v>
      </c>
      <c r="F273" s="1"/>
      <c r="G273" s="27"/>
      <c r="H273" s="27"/>
    </row>
    <row r="274" spans="1:8">
      <c r="A274" s="140">
        <v>3011</v>
      </c>
      <c r="B274" s="44" t="s">
        <v>80</v>
      </c>
      <c r="C274" s="44" t="s">
        <v>69</v>
      </c>
      <c r="D274" s="44" t="s">
        <v>69</v>
      </c>
      <c r="E274" s="141" t="s">
        <v>497</v>
      </c>
      <c r="F274" s="1">
        <f>G274+H274</f>
        <v>0</v>
      </c>
      <c r="G274" s="1"/>
      <c r="H274" s="1"/>
    </row>
    <row r="275" spans="1:8">
      <c r="A275" s="140">
        <v>3012</v>
      </c>
      <c r="B275" s="44" t="s">
        <v>80</v>
      </c>
      <c r="C275" s="44" t="s">
        <v>69</v>
      </c>
      <c r="D275" s="44" t="s">
        <v>70</v>
      </c>
      <c r="E275" s="141" t="s">
        <v>498</v>
      </c>
      <c r="F275" s="1">
        <f>G275+H275</f>
        <v>0</v>
      </c>
      <c r="G275" s="1"/>
      <c r="H275" s="1"/>
    </row>
    <row r="276" spans="1:8">
      <c r="A276" s="140">
        <v>3020</v>
      </c>
      <c r="B276" s="43" t="s">
        <v>80</v>
      </c>
      <c r="C276" s="43" t="s">
        <v>70</v>
      </c>
      <c r="D276" s="43" t="s">
        <v>68</v>
      </c>
      <c r="E276" s="142" t="s">
        <v>499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1" customFormat="1">
      <c r="A277" s="140"/>
      <c r="B277" s="43"/>
      <c r="C277" s="43"/>
      <c r="D277" s="43"/>
      <c r="E277" s="141" t="s">
        <v>233</v>
      </c>
      <c r="F277" s="1"/>
      <c r="G277" s="27"/>
      <c r="H277" s="27"/>
    </row>
    <row r="278" spans="1:8">
      <c r="A278" s="140">
        <v>3021</v>
      </c>
      <c r="B278" s="44" t="s">
        <v>80</v>
      </c>
      <c r="C278" s="44" t="s">
        <v>70</v>
      </c>
      <c r="D278" s="44" t="s">
        <v>69</v>
      </c>
      <c r="E278" s="141" t="s">
        <v>499</v>
      </c>
      <c r="F278" s="1">
        <f>G278+H278</f>
        <v>0</v>
      </c>
      <c r="G278" s="1"/>
      <c r="H278" s="1"/>
    </row>
    <row r="279" spans="1:8">
      <c r="A279" s="140">
        <v>3030</v>
      </c>
      <c r="B279" s="43" t="s">
        <v>80</v>
      </c>
      <c r="C279" s="43" t="s">
        <v>71</v>
      </c>
      <c r="D279" s="43" t="s">
        <v>68</v>
      </c>
      <c r="E279" s="142" t="s">
        <v>500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1" customFormat="1">
      <c r="A280" s="140"/>
      <c r="B280" s="43"/>
      <c r="C280" s="43"/>
      <c r="D280" s="43"/>
      <c r="E280" s="141" t="s">
        <v>233</v>
      </c>
      <c r="F280" s="1"/>
      <c r="G280" s="27"/>
      <c r="H280" s="27"/>
    </row>
    <row r="281" spans="1:8">
      <c r="A281" s="140">
        <v>3031</v>
      </c>
      <c r="B281" s="44" t="s">
        <v>80</v>
      </c>
      <c r="C281" s="44" t="s">
        <v>71</v>
      </c>
      <c r="D281" s="44" t="s">
        <v>69</v>
      </c>
      <c r="E281" s="141" t="s">
        <v>500</v>
      </c>
      <c r="F281" s="1">
        <f>G281+H281</f>
        <v>0</v>
      </c>
      <c r="G281" s="1"/>
      <c r="H281" s="1"/>
    </row>
    <row r="282" spans="1:8">
      <c r="A282" s="140">
        <v>3040</v>
      </c>
      <c r="B282" s="43" t="s">
        <v>80</v>
      </c>
      <c r="C282" s="43" t="s">
        <v>323</v>
      </c>
      <c r="D282" s="43" t="s">
        <v>68</v>
      </c>
      <c r="E282" s="142" t="s">
        <v>501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1" customFormat="1">
      <c r="A283" s="140"/>
      <c r="B283" s="43"/>
      <c r="C283" s="43"/>
      <c r="D283" s="43"/>
      <c r="E283" s="141" t="s">
        <v>233</v>
      </c>
      <c r="F283" s="1"/>
      <c r="G283" s="27"/>
      <c r="H283" s="27"/>
    </row>
    <row r="284" spans="1:8">
      <c r="A284" s="140">
        <v>3041</v>
      </c>
      <c r="B284" s="44" t="s">
        <v>80</v>
      </c>
      <c r="C284" s="44" t="s">
        <v>323</v>
      </c>
      <c r="D284" s="44" t="s">
        <v>69</v>
      </c>
      <c r="E284" s="141" t="s">
        <v>501</v>
      </c>
      <c r="F284" s="1">
        <f>G284+H284</f>
        <v>0</v>
      </c>
      <c r="G284" s="1"/>
      <c r="H284" s="1"/>
    </row>
    <row r="285" spans="1:8">
      <c r="A285" s="140">
        <v>3050</v>
      </c>
      <c r="B285" s="43" t="s">
        <v>80</v>
      </c>
      <c r="C285" s="43" t="s">
        <v>324</v>
      </c>
      <c r="D285" s="43" t="s">
        <v>68</v>
      </c>
      <c r="E285" s="142" t="s">
        <v>502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1" customFormat="1">
      <c r="A286" s="140"/>
      <c r="B286" s="43"/>
      <c r="C286" s="43"/>
      <c r="D286" s="43"/>
      <c r="E286" s="141" t="s">
        <v>233</v>
      </c>
      <c r="F286" s="1"/>
      <c r="G286" s="27"/>
      <c r="H286" s="27"/>
    </row>
    <row r="287" spans="1:8">
      <c r="A287" s="140">
        <v>3051</v>
      </c>
      <c r="B287" s="44" t="s">
        <v>80</v>
      </c>
      <c r="C287" s="44" t="s">
        <v>324</v>
      </c>
      <c r="D287" s="44" t="s">
        <v>69</v>
      </c>
      <c r="E287" s="141" t="s">
        <v>502</v>
      </c>
      <c r="F287" s="1">
        <f>G287+H287</f>
        <v>0</v>
      </c>
      <c r="G287" s="1"/>
      <c r="H287" s="1"/>
    </row>
    <row r="288" spans="1:8">
      <c r="A288" s="140">
        <v>3060</v>
      </c>
      <c r="B288" s="43" t="s">
        <v>80</v>
      </c>
      <c r="C288" s="43" t="s">
        <v>343</v>
      </c>
      <c r="D288" s="43" t="s">
        <v>68</v>
      </c>
      <c r="E288" s="142" t="s">
        <v>503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1" customFormat="1">
      <c r="A289" s="140"/>
      <c r="B289" s="43"/>
      <c r="C289" s="43"/>
      <c r="D289" s="43"/>
      <c r="E289" s="141" t="s">
        <v>233</v>
      </c>
      <c r="F289" s="1"/>
      <c r="G289" s="27"/>
      <c r="H289" s="27"/>
    </row>
    <row r="290" spans="1:8">
      <c r="A290" s="140">
        <v>3061</v>
      </c>
      <c r="B290" s="44" t="s">
        <v>80</v>
      </c>
      <c r="C290" s="44" t="s">
        <v>343</v>
      </c>
      <c r="D290" s="44" t="s">
        <v>69</v>
      </c>
      <c r="E290" s="141" t="s">
        <v>503</v>
      </c>
      <c r="F290" s="1">
        <f>G290+H290</f>
        <v>0</v>
      </c>
      <c r="G290" s="1"/>
      <c r="H290" s="1"/>
    </row>
    <row r="291" spans="1:8" ht="27">
      <c r="A291" s="140">
        <v>3070</v>
      </c>
      <c r="B291" s="43" t="s">
        <v>80</v>
      </c>
      <c r="C291" s="43" t="s">
        <v>346</v>
      </c>
      <c r="D291" s="43" t="s">
        <v>68</v>
      </c>
      <c r="E291" s="142" t="s">
        <v>504</v>
      </c>
      <c r="F291" s="1">
        <f>G291+H291</f>
        <v>6000</v>
      </c>
      <c r="G291" s="1">
        <f>G293</f>
        <v>6000</v>
      </c>
      <c r="H291" s="1">
        <f>H293</f>
        <v>0</v>
      </c>
    </row>
    <row r="292" spans="1:8" s="11" customFormat="1">
      <c r="A292" s="140"/>
      <c r="B292" s="43"/>
      <c r="C292" s="43"/>
      <c r="D292" s="43"/>
      <c r="E292" s="141" t="s">
        <v>233</v>
      </c>
      <c r="F292" s="1"/>
      <c r="G292" s="27"/>
      <c r="H292" s="27"/>
    </row>
    <row r="293" spans="1:8" ht="27">
      <c r="A293" s="140">
        <v>3071</v>
      </c>
      <c r="B293" s="44" t="s">
        <v>80</v>
      </c>
      <c r="C293" s="44" t="s">
        <v>346</v>
      </c>
      <c r="D293" s="44" t="s">
        <v>69</v>
      </c>
      <c r="E293" s="141" t="s">
        <v>504</v>
      </c>
      <c r="F293" s="1">
        <f>G293+H293</f>
        <v>6000</v>
      </c>
      <c r="G293" s="1">
        <v>6000</v>
      </c>
      <c r="H293" s="1"/>
    </row>
    <row r="294" spans="1:8" ht="27">
      <c r="A294" s="140">
        <v>3080</v>
      </c>
      <c r="B294" s="43" t="s">
        <v>80</v>
      </c>
      <c r="C294" s="43" t="s">
        <v>348</v>
      </c>
      <c r="D294" s="43" t="s">
        <v>68</v>
      </c>
      <c r="E294" s="142" t="s">
        <v>505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1" customFormat="1">
      <c r="A295" s="140"/>
      <c r="B295" s="43"/>
      <c r="C295" s="43"/>
      <c r="D295" s="43"/>
      <c r="E295" s="141" t="s">
        <v>233</v>
      </c>
      <c r="F295" s="1"/>
      <c r="G295" s="27"/>
      <c r="H295" s="27"/>
    </row>
    <row r="296" spans="1:8" ht="27">
      <c r="A296" s="140">
        <v>3081</v>
      </c>
      <c r="B296" s="44" t="s">
        <v>80</v>
      </c>
      <c r="C296" s="44" t="s">
        <v>348</v>
      </c>
      <c r="D296" s="44" t="s">
        <v>69</v>
      </c>
      <c r="E296" s="141" t="s">
        <v>505</v>
      </c>
      <c r="F296" s="1">
        <f>G296+H296</f>
        <v>0</v>
      </c>
      <c r="G296" s="1"/>
      <c r="H296" s="1"/>
    </row>
    <row r="297" spans="1:8" s="11" customFormat="1">
      <c r="A297" s="140"/>
      <c r="B297" s="43"/>
      <c r="C297" s="43"/>
      <c r="D297" s="43"/>
      <c r="E297" s="141" t="s">
        <v>233</v>
      </c>
      <c r="F297" s="1"/>
      <c r="G297" s="27"/>
      <c r="H297" s="27"/>
    </row>
    <row r="298" spans="1:8" ht="27">
      <c r="A298" s="140">
        <v>3090</v>
      </c>
      <c r="B298" s="43" t="s">
        <v>80</v>
      </c>
      <c r="C298" s="43" t="s">
        <v>418</v>
      </c>
      <c r="D298" s="43" t="s">
        <v>68</v>
      </c>
      <c r="E298" s="142" t="s">
        <v>506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1" customFormat="1">
      <c r="A299" s="140"/>
      <c r="B299" s="43"/>
      <c r="C299" s="43"/>
      <c r="D299" s="43"/>
      <c r="E299" s="141" t="s">
        <v>233</v>
      </c>
      <c r="F299" s="1"/>
      <c r="G299" s="27"/>
      <c r="H299" s="27"/>
    </row>
    <row r="300" spans="1:8" ht="27">
      <c r="A300" s="140">
        <v>3091</v>
      </c>
      <c r="B300" s="44" t="s">
        <v>80</v>
      </c>
      <c r="C300" s="44" t="s">
        <v>418</v>
      </c>
      <c r="D300" s="44" t="s">
        <v>69</v>
      </c>
      <c r="E300" s="141" t="s">
        <v>506</v>
      </c>
      <c r="F300" s="1">
        <f>G300+H300</f>
        <v>0</v>
      </c>
      <c r="G300" s="1"/>
      <c r="H300" s="1"/>
    </row>
    <row r="301" spans="1:8" ht="27">
      <c r="A301" s="140">
        <v>3092</v>
      </c>
      <c r="B301" s="44" t="s">
        <v>80</v>
      </c>
      <c r="C301" s="44" t="s">
        <v>418</v>
      </c>
      <c r="D301" s="44" t="s">
        <v>70</v>
      </c>
      <c r="E301" s="141" t="s">
        <v>507</v>
      </c>
      <c r="F301" s="1">
        <f>G301+H301</f>
        <v>0</v>
      </c>
      <c r="G301" s="1"/>
      <c r="H301" s="1"/>
    </row>
    <row r="302" spans="1:8" s="10" customFormat="1" ht="33">
      <c r="A302" s="136">
        <v>3100</v>
      </c>
      <c r="B302" s="43" t="s">
        <v>81</v>
      </c>
      <c r="C302" s="43" t="s">
        <v>68</v>
      </c>
      <c r="D302" s="43" t="s">
        <v>68</v>
      </c>
      <c r="E302" s="149" t="s">
        <v>508</v>
      </c>
      <c r="F302" s="13">
        <f>F304</f>
        <v>449179.5</v>
      </c>
      <c r="G302" s="13">
        <f t="shared" ref="G302:H302" si="4">G304</f>
        <v>449179.5</v>
      </c>
      <c r="H302" s="13">
        <f t="shared" si="4"/>
        <v>0</v>
      </c>
    </row>
    <row r="303" spans="1:8">
      <c r="A303" s="140"/>
      <c r="B303" s="43"/>
      <c r="C303" s="43"/>
      <c r="D303" s="43"/>
      <c r="E303" s="141" t="s">
        <v>327</v>
      </c>
      <c r="F303" s="1"/>
      <c r="G303" s="1"/>
      <c r="H303" s="1"/>
    </row>
    <row r="304" spans="1:8" ht="27">
      <c r="A304" s="140">
        <v>3110</v>
      </c>
      <c r="B304" s="45" t="s">
        <v>81</v>
      </c>
      <c r="C304" s="45" t="s">
        <v>69</v>
      </c>
      <c r="D304" s="45" t="s">
        <v>68</v>
      </c>
      <c r="E304" s="146" t="s">
        <v>509</v>
      </c>
      <c r="F304" s="1">
        <f>G304+H304-'hat1'!F138</f>
        <v>449179.5</v>
      </c>
      <c r="G304" s="1">
        <f>G306</f>
        <v>449179.5</v>
      </c>
      <c r="H304" s="1">
        <f>H306</f>
        <v>0</v>
      </c>
    </row>
    <row r="305" spans="1:8" s="11" customFormat="1">
      <c r="A305" s="140"/>
      <c r="B305" s="43"/>
      <c r="C305" s="43"/>
      <c r="D305" s="43"/>
      <c r="E305" s="141" t="s">
        <v>233</v>
      </c>
      <c r="F305" s="1"/>
      <c r="G305" s="27"/>
      <c r="H305" s="27"/>
    </row>
    <row r="306" spans="1:8">
      <c r="A306" s="140">
        <v>3112</v>
      </c>
      <c r="B306" s="45" t="s">
        <v>81</v>
      </c>
      <c r="C306" s="45" t="s">
        <v>69</v>
      </c>
      <c r="D306" s="45" t="s">
        <v>70</v>
      </c>
      <c r="E306" s="147" t="s">
        <v>510</v>
      </c>
      <c r="F306" s="1">
        <f>G306+H306-'hat1'!F138</f>
        <v>449179.5</v>
      </c>
      <c r="G306" s="1">
        <v>449179.5</v>
      </c>
      <c r="H306" s="1"/>
    </row>
    <row r="307" spans="1:8">
      <c r="G307" s="76"/>
      <c r="H307" s="76"/>
    </row>
    <row r="308" spans="1:8">
      <c r="G308" s="76"/>
      <c r="H308" s="76"/>
    </row>
    <row r="309" spans="1:8">
      <c r="G309" s="76"/>
      <c r="H309" s="76"/>
    </row>
    <row r="310" spans="1:8">
      <c r="G310" s="76"/>
      <c r="H310" s="76"/>
    </row>
    <row r="311" spans="1:8">
      <c r="G311" s="76"/>
      <c r="H311" s="76"/>
    </row>
    <row r="312" spans="1:8">
      <c r="G312" s="76"/>
      <c r="H312" s="76"/>
    </row>
    <row r="313" spans="1:8">
      <c r="G313" s="76"/>
      <c r="H313" s="76"/>
    </row>
    <row r="314" spans="1:8">
      <c r="G314" s="76"/>
      <c r="H314" s="76"/>
    </row>
    <row r="315" spans="1:8">
      <c r="G315" s="76"/>
      <c r="H315" s="76"/>
    </row>
    <row r="316" spans="1:8">
      <c r="G316" s="76"/>
      <c r="H316" s="76"/>
    </row>
    <row r="317" spans="1:8">
      <c r="G317" s="76"/>
      <c r="H317" s="76"/>
    </row>
    <row r="318" spans="1:8">
      <c r="G318" s="76"/>
      <c r="H318" s="76"/>
    </row>
    <row r="319" spans="1:8">
      <c r="G319" s="76"/>
      <c r="H319" s="76"/>
    </row>
    <row r="320" spans="1:8">
      <c r="G320" s="76"/>
      <c r="H320" s="76"/>
    </row>
    <row r="321" spans="7:8">
      <c r="G321" s="76"/>
      <c r="H321" s="76"/>
    </row>
    <row r="322" spans="7:8">
      <c r="G322" s="76"/>
      <c r="H322" s="76"/>
    </row>
    <row r="323" spans="7:8">
      <c r="G323" s="76"/>
      <c r="H323" s="76"/>
    </row>
    <row r="324" spans="7:8">
      <c r="G324" s="76"/>
      <c r="H324" s="76"/>
    </row>
    <row r="325" spans="7:8">
      <c r="G325" s="76"/>
      <c r="H325" s="76"/>
    </row>
    <row r="326" spans="7:8">
      <c r="G326" s="76"/>
      <c r="H326" s="76"/>
    </row>
    <row r="327" spans="7:8">
      <c r="G327" s="76"/>
      <c r="H327" s="76"/>
    </row>
    <row r="328" spans="7:8">
      <c r="G328" s="76"/>
      <c r="H328" s="76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3"/>
  <sheetViews>
    <sheetView zoomScale="90" zoomScaleNormal="90" workbookViewId="0">
      <selection activeCell="E55" sqref="E55"/>
    </sheetView>
  </sheetViews>
  <sheetFormatPr defaultRowHeight="13.5"/>
  <cols>
    <col min="1" max="1" width="6.28515625" style="191" customWidth="1"/>
    <col min="2" max="2" width="66.5703125" style="187" customWidth="1"/>
    <col min="3" max="3" width="5.7109375" style="191" customWidth="1"/>
    <col min="4" max="4" width="13.7109375" style="187" customWidth="1"/>
    <col min="5" max="5" width="12.5703125" style="187" customWidth="1"/>
    <col min="6" max="6" width="10.7109375" style="187" customWidth="1"/>
    <col min="7" max="7" width="1.7109375" style="269" customWidth="1"/>
    <col min="8" max="8" width="9.140625" style="269"/>
    <col min="9" max="9" width="9.5703125" style="295" bestFit="1" customWidth="1"/>
    <col min="10" max="16384" width="9.140625" style="269"/>
  </cols>
  <sheetData>
    <row r="1" spans="1:9" s="196" customFormat="1" ht="18">
      <c r="A1" s="350" t="s">
        <v>82</v>
      </c>
      <c r="B1" s="350"/>
      <c r="C1" s="350"/>
      <c r="D1" s="350"/>
      <c r="E1" s="350"/>
      <c r="F1" s="350"/>
      <c r="I1" s="292"/>
    </row>
    <row r="2" spans="1:9" s="187" customFormat="1" ht="18">
      <c r="A2" s="341" t="s">
        <v>787</v>
      </c>
      <c r="B2" s="341"/>
      <c r="C2" s="341"/>
      <c r="D2" s="341"/>
      <c r="E2" s="341"/>
      <c r="F2" s="341"/>
      <c r="I2" s="293"/>
    </row>
    <row r="3" spans="1:9" s="268" customFormat="1" ht="17.25">
      <c r="A3" s="150"/>
      <c r="B3" s="212"/>
      <c r="C3" s="213"/>
      <c r="D3" s="213"/>
      <c r="E3" s="348" t="s">
        <v>731</v>
      </c>
      <c r="F3" s="348"/>
      <c r="H3" s="173"/>
      <c r="I3" s="294"/>
    </row>
    <row r="4" spans="1:9" ht="27">
      <c r="A4" s="331" t="s">
        <v>318</v>
      </c>
      <c r="B4" s="77" t="s">
        <v>511</v>
      </c>
      <c r="C4" s="77"/>
      <c r="D4" s="370" t="s">
        <v>0</v>
      </c>
      <c r="E4" s="344" t="s">
        <v>1</v>
      </c>
      <c r="F4" s="344"/>
    </row>
    <row r="5" spans="1:9" ht="25.5">
      <c r="A5" s="331"/>
      <c r="B5" s="77" t="s">
        <v>512</v>
      </c>
      <c r="C5" s="52" t="s">
        <v>83</v>
      </c>
      <c r="D5" s="371"/>
      <c r="E5" s="310" t="s">
        <v>2</v>
      </c>
      <c r="F5" s="310" t="s">
        <v>3</v>
      </c>
    </row>
    <row r="6" spans="1:9" s="270" customFormat="1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I6" s="296"/>
    </row>
    <row r="7" spans="1:9" ht="27">
      <c r="A7" s="78">
        <v>4000</v>
      </c>
      <c r="B7" s="79" t="s">
        <v>671</v>
      </c>
      <c r="C7" s="63"/>
      <c r="D7" s="179">
        <f>E7+F7-'hat1'!F138</f>
        <v>2017020.7</v>
      </c>
      <c r="E7" s="179">
        <f>E9</f>
        <v>1862795</v>
      </c>
      <c r="F7" s="179">
        <f>F9+F170+F205</f>
        <v>154225.70000000001</v>
      </c>
      <c r="H7" s="307">
        <f>'hat2'!G7-'hat3'!E7</f>
        <v>0</v>
      </c>
    </row>
    <row r="8" spans="1:9">
      <c r="A8" s="78"/>
      <c r="B8" s="58" t="s">
        <v>513</v>
      </c>
      <c r="C8" s="63"/>
      <c r="D8" s="179"/>
      <c r="E8" s="174"/>
      <c r="F8" s="174"/>
    </row>
    <row r="9" spans="1:9" ht="27">
      <c r="A9" s="78">
        <v>4050</v>
      </c>
      <c r="B9" s="77" t="s">
        <v>756</v>
      </c>
      <c r="C9" s="80" t="s">
        <v>60</v>
      </c>
      <c r="D9" s="174">
        <f>E9+F9-'hat1'!F138</f>
        <v>1862795</v>
      </c>
      <c r="E9" s="174">
        <f>E11+E24+E67+E82+E92+E126+E141</f>
        <v>1862795</v>
      </c>
      <c r="F9" s="174">
        <f>F11+F92+F141</f>
        <v>0</v>
      </c>
    </row>
    <row r="10" spans="1:9">
      <c r="A10" s="81"/>
      <c r="B10" s="58" t="s">
        <v>513</v>
      </c>
      <c r="C10" s="63"/>
      <c r="D10" s="174"/>
      <c r="E10" s="174"/>
      <c r="F10" s="174"/>
    </row>
    <row r="11" spans="1:9">
      <c r="A11" s="78">
        <v>4100</v>
      </c>
      <c r="B11" s="82" t="s">
        <v>626</v>
      </c>
      <c r="C11" s="47" t="s">
        <v>60</v>
      </c>
      <c r="D11" s="174">
        <f>E11+F11</f>
        <v>387406.5</v>
      </c>
      <c r="E11" s="174">
        <f>E13+E18+E21</f>
        <v>387406.5</v>
      </c>
      <c r="F11" s="174">
        <f>F21</f>
        <v>0</v>
      </c>
    </row>
    <row r="12" spans="1:9">
      <c r="A12" s="81"/>
      <c r="B12" s="58" t="s">
        <v>513</v>
      </c>
      <c r="C12" s="63"/>
      <c r="D12" s="174"/>
      <c r="E12" s="174"/>
      <c r="F12" s="174"/>
    </row>
    <row r="13" spans="1:9" ht="27">
      <c r="A13" s="78">
        <v>4110</v>
      </c>
      <c r="B13" s="57" t="s">
        <v>627</v>
      </c>
      <c r="C13" s="47" t="s">
        <v>60</v>
      </c>
      <c r="D13" s="174">
        <f>E13</f>
        <v>387406.5</v>
      </c>
      <c r="E13" s="174">
        <f>E15+E16+E17</f>
        <v>387406.5</v>
      </c>
      <c r="F13" s="174" t="s">
        <v>66</v>
      </c>
    </row>
    <row r="14" spans="1:9">
      <c r="A14" s="78"/>
      <c r="B14" s="58" t="s">
        <v>233</v>
      </c>
      <c r="C14" s="47"/>
      <c r="D14" s="174"/>
      <c r="E14" s="174"/>
      <c r="F14" s="174"/>
    </row>
    <row r="15" spans="1:9">
      <c r="A15" s="78">
        <v>4111</v>
      </c>
      <c r="B15" s="48" t="s">
        <v>514</v>
      </c>
      <c r="C15" s="52" t="s">
        <v>84</v>
      </c>
      <c r="D15" s="174">
        <f>E15</f>
        <v>359053</v>
      </c>
      <c r="E15" s="174">
        <f>'hat6'!G15+'hat6'!G78+'hat6'!G608+'hat6'!G624+'hat6'!G776+'hat6'!G791</f>
        <v>359053</v>
      </c>
      <c r="F15" s="174" t="s">
        <v>66</v>
      </c>
    </row>
    <row r="16" spans="1:9" ht="27">
      <c r="A16" s="78">
        <v>4112</v>
      </c>
      <c r="B16" s="48" t="s">
        <v>515</v>
      </c>
      <c r="C16" s="54" t="s">
        <v>85</v>
      </c>
      <c r="D16" s="174">
        <f>E16</f>
        <v>28353.5</v>
      </c>
      <c r="E16" s="174">
        <f>'hat6'!G16</f>
        <v>28353.5</v>
      </c>
      <c r="F16" s="174" t="s">
        <v>66</v>
      </c>
    </row>
    <row r="17" spans="1:9">
      <c r="A17" s="78">
        <v>4114</v>
      </c>
      <c r="B17" s="48" t="s">
        <v>516</v>
      </c>
      <c r="C17" s="54" t="s">
        <v>86</v>
      </c>
      <c r="D17" s="174">
        <f>E17</f>
        <v>0</v>
      </c>
      <c r="E17" s="174"/>
      <c r="F17" s="174" t="s">
        <v>66</v>
      </c>
    </row>
    <row r="18" spans="1:9">
      <c r="A18" s="78">
        <v>4120</v>
      </c>
      <c r="B18" s="59" t="s">
        <v>628</v>
      </c>
      <c r="C18" s="47" t="s">
        <v>60</v>
      </c>
      <c r="D18" s="174">
        <f>E18</f>
        <v>0</v>
      </c>
      <c r="E18" s="174">
        <f>E20</f>
        <v>0</v>
      </c>
      <c r="F18" s="174" t="s">
        <v>66</v>
      </c>
    </row>
    <row r="19" spans="1:9">
      <c r="A19" s="78"/>
      <c r="B19" s="58" t="s">
        <v>233</v>
      </c>
      <c r="C19" s="47"/>
      <c r="D19" s="174"/>
      <c r="E19" s="174"/>
      <c r="F19" s="174"/>
    </row>
    <row r="20" spans="1:9">
      <c r="A20" s="78">
        <v>4121</v>
      </c>
      <c r="B20" s="48" t="s">
        <v>517</v>
      </c>
      <c r="C20" s="54" t="s">
        <v>87</v>
      </c>
      <c r="D20" s="174">
        <f>E20</f>
        <v>0</v>
      </c>
      <c r="E20" s="174"/>
      <c r="F20" s="174" t="s">
        <v>66</v>
      </c>
    </row>
    <row r="21" spans="1:9">
      <c r="A21" s="78">
        <v>4130</v>
      </c>
      <c r="B21" s="59" t="s">
        <v>629</v>
      </c>
      <c r="C21" s="47" t="s">
        <v>60</v>
      </c>
      <c r="D21" s="174">
        <f>E21+F21</f>
        <v>0</v>
      </c>
      <c r="E21" s="174">
        <f>E23</f>
        <v>0</v>
      </c>
      <c r="F21" s="174">
        <f>F23</f>
        <v>0</v>
      </c>
    </row>
    <row r="22" spans="1:9">
      <c r="A22" s="78"/>
      <c r="B22" s="58" t="s">
        <v>233</v>
      </c>
      <c r="C22" s="47"/>
      <c r="D22" s="174"/>
      <c r="E22" s="174"/>
      <c r="F22" s="174"/>
    </row>
    <row r="23" spans="1:9">
      <c r="A23" s="78">
        <v>4131</v>
      </c>
      <c r="B23" s="59" t="s">
        <v>518</v>
      </c>
      <c r="C23" s="52" t="s">
        <v>88</v>
      </c>
      <c r="D23" s="174">
        <f>E23+F23</f>
        <v>0</v>
      </c>
      <c r="E23" s="174"/>
      <c r="F23" s="174"/>
    </row>
    <row r="24" spans="1:9" s="271" customFormat="1" ht="27">
      <c r="A24" s="78">
        <v>4200</v>
      </c>
      <c r="B24" s="48" t="s">
        <v>630</v>
      </c>
      <c r="C24" s="47" t="s">
        <v>60</v>
      </c>
      <c r="D24" s="179">
        <f>E24</f>
        <v>348345</v>
      </c>
      <c r="E24" s="179">
        <f>E26+E35+E40+E50+E53+E57</f>
        <v>348345</v>
      </c>
      <c r="F24" s="179" t="s">
        <v>66</v>
      </c>
      <c r="I24" s="297"/>
    </row>
    <row r="25" spans="1:9">
      <c r="A25" s="81"/>
      <c r="B25" s="58" t="s">
        <v>513</v>
      </c>
      <c r="C25" s="63"/>
      <c r="D25" s="174"/>
      <c r="E25" s="174"/>
      <c r="F25" s="174"/>
    </row>
    <row r="26" spans="1:9" ht="27">
      <c r="A26" s="78">
        <v>4210</v>
      </c>
      <c r="B26" s="59" t="s">
        <v>631</v>
      </c>
      <c r="C26" s="47" t="s">
        <v>60</v>
      </c>
      <c r="D26" s="174">
        <f>E26</f>
        <v>63329.599999999999</v>
      </c>
      <c r="E26" s="174">
        <f>E28+E29+E30+E31+E32+E33+E34</f>
        <v>63329.599999999999</v>
      </c>
      <c r="F26" s="174" t="s">
        <v>66</v>
      </c>
    </row>
    <row r="27" spans="1:9">
      <c r="A27" s="78"/>
      <c r="B27" s="58" t="s">
        <v>233</v>
      </c>
      <c r="C27" s="47"/>
      <c r="D27" s="174"/>
      <c r="E27" s="174"/>
      <c r="F27" s="174"/>
    </row>
    <row r="28" spans="1:9">
      <c r="A28" s="78">
        <v>4211</v>
      </c>
      <c r="B28" s="48" t="s">
        <v>519</v>
      </c>
      <c r="C28" s="54" t="s">
        <v>89</v>
      </c>
      <c r="D28" s="174">
        <f t="shared" ref="D28:D35" si="0">E28</f>
        <v>0</v>
      </c>
      <c r="E28" s="174"/>
      <c r="F28" s="174" t="s">
        <v>66</v>
      </c>
    </row>
    <row r="29" spans="1:9">
      <c r="A29" s="78">
        <v>4212</v>
      </c>
      <c r="B29" s="59" t="s">
        <v>520</v>
      </c>
      <c r="C29" s="54" t="s">
        <v>90</v>
      </c>
      <c r="D29" s="174">
        <f t="shared" si="0"/>
        <v>56000</v>
      </c>
      <c r="E29" s="174">
        <f>'hat6'!G17+'hat6'!G777+'hat6'!G792</f>
        <v>56000</v>
      </c>
      <c r="F29" s="174" t="s">
        <v>66</v>
      </c>
    </row>
    <row r="30" spans="1:9">
      <c r="A30" s="78">
        <v>4213</v>
      </c>
      <c r="B30" s="48" t="s">
        <v>521</v>
      </c>
      <c r="C30" s="54" t="s">
        <v>91</v>
      </c>
      <c r="D30" s="174">
        <f t="shared" si="0"/>
        <v>540</v>
      </c>
      <c r="E30" s="174">
        <f>'hat6'!G793+'hat6'!G778+'hat6'!G625+'hat6'!G18</f>
        <v>540</v>
      </c>
      <c r="F30" s="174" t="s">
        <v>66</v>
      </c>
    </row>
    <row r="31" spans="1:9">
      <c r="A31" s="78">
        <v>4214</v>
      </c>
      <c r="B31" s="48" t="s">
        <v>522</v>
      </c>
      <c r="C31" s="54" t="s">
        <v>92</v>
      </c>
      <c r="D31" s="174">
        <f t="shared" si="0"/>
        <v>5429.6</v>
      </c>
      <c r="E31" s="174">
        <f>'hat6'!G19+'hat6'!G614+'hat6'!G631+'hat6'!G794</f>
        <v>5429.6</v>
      </c>
      <c r="F31" s="174" t="s">
        <v>66</v>
      </c>
    </row>
    <row r="32" spans="1:9">
      <c r="A32" s="78">
        <v>4215</v>
      </c>
      <c r="B32" s="48" t="s">
        <v>523</v>
      </c>
      <c r="C32" s="54" t="s">
        <v>93</v>
      </c>
      <c r="D32" s="174">
        <f t="shared" si="0"/>
        <v>1000</v>
      </c>
      <c r="E32" s="174">
        <f>'hat6'!G20</f>
        <v>1000</v>
      </c>
      <c r="F32" s="174" t="s">
        <v>66</v>
      </c>
    </row>
    <row r="33" spans="1:6">
      <c r="A33" s="78">
        <v>4216</v>
      </c>
      <c r="B33" s="48" t="s">
        <v>524</v>
      </c>
      <c r="C33" s="54" t="s">
        <v>94</v>
      </c>
      <c r="D33" s="174">
        <f t="shared" si="0"/>
        <v>360</v>
      </c>
      <c r="E33" s="174">
        <f>'hat6'!G102</f>
        <v>360</v>
      </c>
      <c r="F33" s="174" t="s">
        <v>66</v>
      </c>
    </row>
    <row r="34" spans="1:6">
      <c r="A34" s="78">
        <v>4217</v>
      </c>
      <c r="B34" s="48" t="s">
        <v>525</v>
      </c>
      <c r="C34" s="54" t="s">
        <v>95</v>
      </c>
      <c r="D34" s="174">
        <f t="shared" si="0"/>
        <v>0</v>
      </c>
      <c r="E34" s="174"/>
      <c r="F34" s="174" t="s">
        <v>66</v>
      </c>
    </row>
    <row r="35" spans="1:6" ht="27">
      <c r="A35" s="78">
        <v>4220</v>
      </c>
      <c r="B35" s="59" t="s">
        <v>632</v>
      </c>
      <c r="C35" s="47" t="s">
        <v>60</v>
      </c>
      <c r="D35" s="174">
        <f t="shared" si="0"/>
        <v>3020</v>
      </c>
      <c r="E35" s="174">
        <f>E37+E38+E39</f>
        <v>3020</v>
      </c>
      <c r="F35" s="174" t="s">
        <v>66</v>
      </c>
    </row>
    <row r="36" spans="1:6">
      <c r="A36" s="78"/>
      <c r="B36" s="58" t="s">
        <v>233</v>
      </c>
      <c r="C36" s="47"/>
      <c r="D36" s="174"/>
      <c r="E36" s="174"/>
      <c r="F36" s="174"/>
    </row>
    <row r="37" spans="1:6">
      <c r="A37" s="78">
        <v>4221</v>
      </c>
      <c r="B37" s="48" t="s">
        <v>526</v>
      </c>
      <c r="C37" s="60">
        <v>4221</v>
      </c>
      <c r="D37" s="174">
        <f>E37</f>
        <v>3020</v>
      </c>
      <c r="E37" s="290">
        <v>3020</v>
      </c>
      <c r="F37" s="174" t="s">
        <v>66</v>
      </c>
    </row>
    <row r="38" spans="1:6">
      <c r="A38" s="78">
        <v>4222</v>
      </c>
      <c r="B38" s="48" t="s">
        <v>527</v>
      </c>
      <c r="C38" s="54" t="s">
        <v>96</v>
      </c>
      <c r="D38" s="174">
        <f>E38</f>
        <v>0</v>
      </c>
      <c r="E38" s="174"/>
      <c r="F38" s="174" t="s">
        <v>66</v>
      </c>
    </row>
    <row r="39" spans="1:6">
      <c r="A39" s="78">
        <v>4223</v>
      </c>
      <c r="B39" s="48" t="s">
        <v>528</v>
      </c>
      <c r="C39" s="54" t="s">
        <v>97</v>
      </c>
      <c r="D39" s="174">
        <f>E39</f>
        <v>0</v>
      </c>
      <c r="E39" s="174"/>
      <c r="F39" s="174" t="s">
        <v>66</v>
      </c>
    </row>
    <row r="40" spans="1:6" ht="40.5">
      <c r="A40" s="78">
        <v>4230</v>
      </c>
      <c r="B40" s="59" t="s">
        <v>633</v>
      </c>
      <c r="C40" s="47" t="s">
        <v>60</v>
      </c>
      <c r="D40" s="174">
        <f>E40</f>
        <v>32506.400000000001</v>
      </c>
      <c r="E40" s="174">
        <f>E42+E43+E44+E45+E46+E47+E48+E49</f>
        <v>32506.400000000001</v>
      </c>
      <c r="F40" s="174" t="s">
        <v>66</v>
      </c>
    </row>
    <row r="41" spans="1:6">
      <c r="A41" s="78"/>
      <c r="B41" s="58" t="s">
        <v>233</v>
      </c>
      <c r="C41" s="47"/>
      <c r="D41" s="174"/>
      <c r="E41" s="174"/>
      <c r="F41" s="174"/>
    </row>
    <row r="42" spans="1:6">
      <c r="A42" s="78">
        <v>4231</v>
      </c>
      <c r="B42" s="48" t="s">
        <v>529</v>
      </c>
      <c r="C42" s="54" t="s">
        <v>98</v>
      </c>
      <c r="D42" s="174">
        <f t="shared" ref="D42:D50" si="1">E42</f>
        <v>0</v>
      </c>
      <c r="E42" s="174"/>
      <c r="F42" s="174" t="s">
        <v>66</v>
      </c>
    </row>
    <row r="43" spans="1:6">
      <c r="A43" s="78">
        <v>4232</v>
      </c>
      <c r="B43" s="48" t="s">
        <v>530</v>
      </c>
      <c r="C43" s="54" t="s">
        <v>99</v>
      </c>
      <c r="D43" s="174">
        <f t="shared" si="1"/>
        <v>2316</v>
      </c>
      <c r="E43" s="174">
        <f>'hat6'!G22</f>
        <v>2316</v>
      </c>
      <c r="F43" s="174" t="s">
        <v>66</v>
      </c>
    </row>
    <row r="44" spans="1:6">
      <c r="A44" s="78">
        <v>4233</v>
      </c>
      <c r="B44" s="48" t="s">
        <v>531</v>
      </c>
      <c r="C44" s="54" t="s">
        <v>100</v>
      </c>
      <c r="D44" s="174">
        <f t="shared" si="1"/>
        <v>500</v>
      </c>
      <c r="E44" s="174">
        <f>'hat6'!G23</f>
        <v>500</v>
      </c>
      <c r="F44" s="174" t="s">
        <v>66</v>
      </c>
    </row>
    <row r="45" spans="1:6">
      <c r="A45" s="78">
        <v>4234</v>
      </c>
      <c r="B45" s="48" t="s">
        <v>532</v>
      </c>
      <c r="C45" s="54" t="s">
        <v>101</v>
      </c>
      <c r="D45" s="174">
        <f t="shared" si="1"/>
        <v>800</v>
      </c>
      <c r="E45" s="174">
        <f>'hat6'!G24</f>
        <v>800</v>
      </c>
      <c r="F45" s="174" t="s">
        <v>66</v>
      </c>
    </row>
    <row r="46" spans="1:6">
      <c r="A46" s="78">
        <v>4235</v>
      </c>
      <c r="B46" s="61" t="s">
        <v>533</v>
      </c>
      <c r="C46" s="281">
        <v>4235</v>
      </c>
      <c r="D46" s="174">
        <f t="shared" si="1"/>
        <v>0</v>
      </c>
      <c r="E46" s="174">
        <v>0</v>
      </c>
      <c r="F46" s="174" t="s">
        <v>66</v>
      </c>
    </row>
    <row r="47" spans="1:6">
      <c r="A47" s="78">
        <v>4236</v>
      </c>
      <c r="B47" s="48" t="s">
        <v>776</v>
      </c>
      <c r="C47" s="54" t="s">
        <v>102</v>
      </c>
      <c r="D47" s="174">
        <f t="shared" si="1"/>
        <v>1995</v>
      </c>
      <c r="E47" s="174">
        <f>'hat6'!G25+'hat6'!G599</f>
        <v>1995</v>
      </c>
      <c r="F47" s="174" t="s">
        <v>66</v>
      </c>
    </row>
    <row r="48" spans="1:6">
      <c r="A48" s="78">
        <v>4237</v>
      </c>
      <c r="B48" s="48" t="s">
        <v>534</v>
      </c>
      <c r="C48" s="54" t="s">
        <v>103</v>
      </c>
      <c r="D48" s="174">
        <f t="shared" si="1"/>
        <v>1700</v>
      </c>
      <c r="E48" s="174">
        <f>'hat6'!G26</f>
        <v>1700</v>
      </c>
      <c r="F48" s="174" t="s">
        <v>66</v>
      </c>
    </row>
    <row r="49" spans="1:6">
      <c r="A49" s="78">
        <v>4238</v>
      </c>
      <c r="B49" s="48" t="s">
        <v>535</v>
      </c>
      <c r="C49" s="54" t="s">
        <v>104</v>
      </c>
      <c r="D49" s="174">
        <f t="shared" si="1"/>
        <v>25195.4</v>
      </c>
      <c r="E49" s="290">
        <f>'hat6'!G27+'hat6'!G103+'hat6'!G244+'hat6'!G277+'hat6'!G313+'hat6'!G484+'hat6'!G496+'hat6'!G629+'hat6'!G795</f>
        <v>25195.4</v>
      </c>
      <c r="F49" s="174" t="s">
        <v>66</v>
      </c>
    </row>
    <row r="50" spans="1:6" ht="27">
      <c r="A50" s="78">
        <v>4240</v>
      </c>
      <c r="B50" s="59" t="s">
        <v>634</v>
      </c>
      <c r="C50" s="47" t="s">
        <v>60</v>
      </c>
      <c r="D50" s="174">
        <f t="shared" si="1"/>
        <v>17064.599999999999</v>
      </c>
      <c r="E50" s="174">
        <f>E52</f>
        <v>17064.599999999999</v>
      </c>
      <c r="F50" s="174" t="s">
        <v>66</v>
      </c>
    </row>
    <row r="51" spans="1:6">
      <c r="A51" s="78"/>
      <c r="B51" s="58" t="s">
        <v>233</v>
      </c>
      <c r="C51" s="47"/>
      <c r="D51" s="174"/>
      <c r="E51" s="174"/>
      <c r="F51" s="174"/>
    </row>
    <row r="52" spans="1:6" ht="16.5" customHeight="1">
      <c r="A52" s="78">
        <v>4241</v>
      </c>
      <c r="B52" s="48" t="s">
        <v>536</v>
      </c>
      <c r="C52" s="54" t="s">
        <v>105</v>
      </c>
      <c r="D52" s="174">
        <f>E52</f>
        <v>17064.599999999999</v>
      </c>
      <c r="E52" s="174">
        <f>'hat6'!G28+'hat6'!G104+'hat6'!G245+'hat6'!G487+'hat6'!G497+'hat6'!G780+'hat6'!G796</f>
        <v>17064.599999999999</v>
      </c>
      <c r="F52" s="174" t="s">
        <v>66</v>
      </c>
    </row>
    <row r="53" spans="1:6" ht="27">
      <c r="A53" s="78">
        <v>4250</v>
      </c>
      <c r="B53" s="59" t="s">
        <v>635</v>
      </c>
      <c r="C53" s="47" t="s">
        <v>60</v>
      </c>
      <c r="D53" s="174">
        <f>E53</f>
        <v>153676</v>
      </c>
      <c r="E53" s="174">
        <f>E55+E56</f>
        <v>153676</v>
      </c>
      <c r="F53" s="174" t="s">
        <v>66</v>
      </c>
    </row>
    <row r="54" spans="1:6">
      <c r="A54" s="78"/>
      <c r="B54" s="58" t="s">
        <v>233</v>
      </c>
      <c r="C54" s="47"/>
      <c r="D54" s="174"/>
      <c r="E54" s="174"/>
      <c r="F54" s="174"/>
    </row>
    <row r="55" spans="1:6" ht="18.75" customHeight="1">
      <c r="A55" s="78">
        <v>4251</v>
      </c>
      <c r="B55" s="48" t="s">
        <v>537</v>
      </c>
      <c r="C55" s="54" t="s">
        <v>106</v>
      </c>
      <c r="D55" s="174">
        <f>E55</f>
        <v>151176</v>
      </c>
      <c r="E55" s="174">
        <f>'hat6'!G29+'hat6'!G311+'hat6'!G312+'hat6'!G485+'hat6'!G499+'hat6'!G596</f>
        <v>151176</v>
      </c>
      <c r="F55" s="174" t="s">
        <v>66</v>
      </c>
    </row>
    <row r="56" spans="1:6" ht="27">
      <c r="A56" s="78">
        <v>4252</v>
      </c>
      <c r="B56" s="48" t="s">
        <v>538</v>
      </c>
      <c r="C56" s="54" t="s">
        <v>107</v>
      </c>
      <c r="D56" s="174">
        <f>E56</f>
        <v>2500</v>
      </c>
      <c r="E56" s="174">
        <f>'hat6'!G30</f>
        <v>2500</v>
      </c>
      <c r="F56" s="174" t="s">
        <v>66</v>
      </c>
    </row>
    <row r="57" spans="1:6" ht="40.5">
      <c r="A57" s="78">
        <v>4260</v>
      </c>
      <c r="B57" s="59" t="s">
        <v>636</v>
      </c>
      <c r="C57" s="47" t="s">
        <v>60</v>
      </c>
      <c r="D57" s="174">
        <f>E57</f>
        <v>78748.399999999994</v>
      </c>
      <c r="E57" s="174">
        <f>E59+E60+E61+E62+E63+E64+E65+E66</f>
        <v>78748.399999999994</v>
      </c>
      <c r="F57" s="174" t="s">
        <v>66</v>
      </c>
    </row>
    <row r="58" spans="1:6">
      <c r="A58" s="78"/>
      <c r="B58" s="58" t="s">
        <v>233</v>
      </c>
      <c r="C58" s="47"/>
      <c r="D58" s="174"/>
      <c r="E58" s="174"/>
      <c r="F58" s="174"/>
    </row>
    <row r="59" spans="1:6">
      <c r="A59" s="78">
        <v>4261</v>
      </c>
      <c r="B59" s="48" t="s">
        <v>539</v>
      </c>
      <c r="C59" s="54" t="s">
        <v>108</v>
      </c>
      <c r="D59" s="174">
        <f t="shared" ref="D59:D67" si="2">E59</f>
        <v>3780</v>
      </c>
      <c r="E59" s="174">
        <f>'hat6'!G31+'hat6'!G610+'hat6'!G626+'hat6'!G781+'hat6'!G797</f>
        <v>3780</v>
      </c>
      <c r="F59" s="174" t="s">
        <v>66</v>
      </c>
    </row>
    <row r="60" spans="1:6">
      <c r="A60" s="78">
        <v>4262</v>
      </c>
      <c r="B60" s="48" t="s">
        <v>540</v>
      </c>
      <c r="C60" s="54" t="s">
        <v>109</v>
      </c>
      <c r="D60" s="174">
        <f t="shared" si="2"/>
        <v>4500</v>
      </c>
      <c r="E60" s="174">
        <f>'hat6'!G246</f>
        <v>4500</v>
      </c>
      <c r="F60" s="174" t="s">
        <v>66</v>
      </c>
    </row>
    <row r="61" spans="1:6" ht="27">
      <c r="A61" s="78">
        <v>4263</v>
      </c>
      <c r="B61" s="48" t="s">
        <v>541</v>
      </c>
      <c r="C61" s="54" t="s">
        <v>110</v>
      </c>
      <c r="D61" s="174">
        <f t="shared" si="2"/>
        <v>0</v>
      </c>
      <c r="E61" s="174"/>
      <c r="F61" s="174" t="s">
        <v>66</v>
      </c>
    </row>
    <row r="62" spans="1:6">
      <c r="A62" s="78">
        <v>4264</v>
      </c>
      <c r="B62" s="49" t="s">
        <v>542</v>
      </c>
      <c r="C62" s="54" t="s">
        <v>111</v>
      </c>
      <c r="D62" s="174">
        <f t="shared" si="2"/>
        <v>15000</v>
      </c>
      <c r="E62" s="174">
        <f>'hat6'!G32</f>
        <v>15000</v>
      </c>
      <c r="F62" s="174" t="s">
        <v>66</v>
      </c>
    </row>
    <row r="63" spans="1:6">
      <c r="A63" s="78">
        <v>4265</v>
      </c>
      <c r="B63" s="62" t="s">
        <v>543</v>
      </c>
      <c r="C63" s="54" t="s">
        <v>112</v>
      </c>
      <c r="D63" s="174">
        <f t="shared" si="2"/>
        <v>0</v>
      </c>
      <c r="E63" s="174"/>
      <c r="F63" s="174" t="s">
        <v>66</v>
      </c>
    </row>
    <row r="64" spans="1:6">
      <c r="A64" s="78">
        <v>4266</v>
      </c>
      <c r="B64" s="49" t="s">
        <v>544</v>
      </c>
      <c r="C64" s="54" t="s">
        <v>113</v>
      </c>
      <c r="D64" s="174">
        <f t="shared" si="2"/>
        <v>0</v>
      </c>
      <c r="E64" s="174"/>
      <c r="F64" s="174" t="s">
        <v>66</v>
      </c>
    </row>
    <row r="65" spans="1:9">
      <c r="A65" s="78">
        <v>4267</v>
      </c>
      <c r="B65" s="49" t="s">
        <v>545</v>
      </c>
      <c r="C65" s="54" t="s">
        <v>114</v>
      </c>
      <c r="D65" s="174">
        <f t="shared" si="2"/>
        <v>6500</v>
      </c>
      <c r="E65" s="174">
        <f>'hat6'!G33+'hat6'!G611+'hat6'!G627+'hat6'!G782+'hat6'!G798</f>
        <v>6500</v>
      </c>
      <c r="F65" s="174" t="s">
        <v>66</v>
      </c>
    </row>
    <row r="66" spans="1:9">
      <c r="A66" s="78">
        <v>4268</v>
      </c>
      <c r="B66" s="49" t="s">
        <v>546</v>
      </c>
      <c r="C66" s="54" t="s">
        <v>115</v>
      </c>
      <c r="D66" s="174">
        <f t="shared" si="2"/>
        <v>48968.4</v>
      </c>
      <c r="E66" s="174">
        <f>'hat6'!G34+'hat6'!G106+'hat6'!G132+'hat6'!G314+'hat6'!G486+'hat6'!G498+'hat6'!G600+'hat6'!G612+'hat6'!G628+'hat6'!G635+'hat6'!G784+'hat6'!G799</f>
        <v>48968.4</v>
      </c>
      <c r="F66" s="174" t="s">
        <v>66</v>
      </c>
    </row>
    <row r="67" spans="1:9" s="271" customFormat="1">
      <c r="A67" s="78">
        <v>4300</v>
      </c>
      <c r="B67" s="46" t="s">
        <v>637</v>
      </c>
      <c r="C67" s="47" t="s">
        <v>60</v>
      </c>
      <c r="D67" s="179">
        <f t="shared" si="2"/>
        <v>0</v>
      </c>
      <c r="E67" s="179">
        <f>E69+E73+E77</f>
        <v>0</v>
      </c>
      <c r="F67" s="179" t="s">
        <v>66</v>
      </c>
      <c r="I67" s="297"/>
    </row>
    <row r="68" spans="1:9">
      <c r="A68" s="81"/>
      <c r="B68" s="58" t="s">
        <v>513</v>
      </c>
      <c r="C68" s="63"/>
      <c r="D68" s="174"/>
      <c r="E68" s="174"/>
      <c r="F68" s="174"/>
    </row>
    <row r="69" spans="1:9">
      <c r="A69" s="78">
        <v>4310</v>
      </c>
      <c r="B69" s="46" t="s">
        <v>638</v>
      </c>
      <c r="C69" s="47" t="s">
        <v>60</v>
      </c>
      <c r="D69" s="174">
        <f t="shared" ref="D69" si="3">E69</f>
        <v>0</v>
      </c>
      <c r="E69" s="174">
        <f>E71+E72</f>
        <v>0</v>
      </c>
      <c r="F69" s="179" t="s">
        <v>66</v>
      </c>
    </row>
    <row r="70" spans="1:9">
      <c r="A70" s="78"/>
      <c r="B70" s="58" t="s">
        <v>233</v>
      </c>
      <c r="C70" s="47"/>
      <c r="D70" s="174"/>
      <c r="E70" s="174"/>
      <c r="F70" s="174"/>
    </row>
    <row r="71" spans="1:9">
      <c r="A71" s="78">
        <v>4311</v>
      </c>
      <c r="B71" s="49" t="s">
        <v>547</v>
      </c>
      <c r="C71" s="54" t="s">
        <v>116</v>
      </c>
      <c r="D71" s="174">
        <f>E71</f>
        <v>0</v>
      </c>
      <c r="E71" s="174"/>
      <c r="F71" s="174" t="s">
        <v>66</v>
      </c>
    </row>
    <row r="72" spans="1:9">
      <c r="A72" s="78">
        <v>4312</v>
      </c>
      <c r="B72" s="49" t="s">
        <v>548</v>
      </c>
      <c r="C72" s="54" t="s">
        <v>117</v>
      </c>
      <c r="D72" s="174">
        <f>E72</f>
        <v>0</v>
      </c>
      <c r="E72" s="174"/>
      <c r="F72" s="174" t="s">
        <v>66</v>
      </c>
    </row>
    <row r="73" spans="1:9">
      <c r="A73" s="78">
        <v>4320</v>
      </c>
      <c r="B73" s="46" t="s">
        <v>639</v>
      </c>
      <c r="C73" s="47" t="s">
        <v>60</v>
      </c>
      <c r="D73" s="174">
        <f t="shared" ref="D73" si="4">E73</f>
        <v>0</v>
      </c>
      <c r="E73" s="174">
        <f>E75+E76</f>
        <v>0</v>
      </c>
      <c r="F73" s="179" t="s">
        <v>66</v>
      </c>
    </row>
    <row r="74" spans="1:9">
      <c r="A74" s="78"/>
      <c r="B74" s="58" t="s">
        <v>233</v>
      </c>
      <c r="C74" s="47"/>
      <c r="D74" s="174"/>
      <c r="E74" s="174"/>
      <c r="F74" s="174"/>
    </row>
    <row r="75" spans="1:9">
      <c r="A75" s="78">
        <v>4321</v>
      </c>
      <c r="B75" s="49" t="s">
        <v>549</v>
      </c>
      <c r="C75" s="54" t="s">
        <v>118</v>
      </c>
      <c r="D75" s="174">
        <f>E75</f>
        <v>0</v>
      </c>
      <c r="E75" s="174"/>
      <c r="F75" s="174" t="s">
        <v>66</v>
      </c>
    </row>
    <row r="76" spans="1:9">
      <c r="A76" s="78">
        <v>4322</v>
      </c>
      <c r="B76" s="49" t="s">
        <v>550</v>
      </c>
      <c r="C76" s="54" t="s">
        <v>119</v>
      </c>
      <c r="D76" s="174">
        <f>E76</f>
        <v>0</v>
      </c>
      <c r="E76" s="174"/>
      <c r="F76" s="174" t="s">
        <v>66</v>
      </c>
    </row>
    <row r="77" spans="1:9" ht="27">
      <c r="A77" s="78">
        <v>4330</v>
      </c>
      <c r="B77" s="46" t="s">
        <v>640</v>
      </c>
      <c r="C77" s="47" t="s">
        <v>60</v>
      </c>
      <c r="D77" s="174">
        <f>E77</f>
        <v>0</v>
      </c>
      <c r="E77" s="174">
        <f>E79+E80+E81</f>
        <v>0</v>
      </c>
      <c r="F77" s="174" t="s">
        <v>66</v>
      </c>
    </row>
    <row r="78" spans="1:9">
      <c r="A78" s="78"/>
      <c r="B78" s="58" t="s">
        <v>233</v>
      </c>
      <c r="C78" s="47"/>
      <c r="D78" s="174"/>
      <c r="E78" s="174"/>
      <c r="F78" s="174"/>
    </row>
    <row r="79" spans="1:9">
      <c r="A79" s="78">
        <v>4331</v>
      </c>
      <c r="B79" s="49" t="s">
        <v>551</v>
      </c>
      <c r="C79" s="54" t="s">
        <v>120</v>
      </c>
      <c r="D79" s="174">
        <f>E79</f>
        <v>0</v>
      </c>
      <c r="E79" s="174"/>
      <c r="F79" s="174" t="s">
        <v>66</v>
      </c>
    </row>
    <row r="80" spans="1:9">
      <c r="A80" s="78">
        <v>4332</v>
      </c>
      <c r="B80" s="49" t="s">
        <v>552</v>
      </c>
      <c r="C80" s="54" t="s">
        <v>121</v>
      </c>
      <c r="D80" s="174">
        <f>E80</f>
        <v>0</v>
      </c>
      <c r="E80" s="174"/>
      <c r="F80" s="174" t="s">
        <v>66</v>
      </c>
    </row>
    <row r="81" spans="1:9" ht="18" customHeight="1">
      <c r="A81" s="78">
        <v>4333</v>
      </c>
      <c r="B81" s="49" t="s">
        <v>553</v>
      </c>
      <c r="C81" s="54" t="s">
        <v>122</v>
      </c>
      <c r="D81" s="174">
        <f>E81</f>
        <v>0</v>
      </c>
      <c r="E81" s="174"/>
      <c r="F81" s="174" t="s">
        <v>66</v>
      </c>
    </row>
    <row r="82" spans="1:9" s="271" customFormat="1">
      <c r="A82" s="78">
        <v>4400</v>
      </c>
      <c r="B82" s="49" t="s">
        <v>641</v>
      </c>
      <c r="C82" s="47" t="s">
        <v>60</v>
      </c>
      <c r="D82" s="179">
        <f>E82</f>
        <v>667000</v>
      </c>
      <c r="E82" s="179">
        <f>E84+E88</f>
        <v>667000</v>
      </c>
      <c r="F82" s="179" t="s">
        <v>66</v>
      </c>
      <c r="I82" s="297"/>
    </row>
    <row r="83" spans="1:9">
      <c r="A83" s="81"/>
      <c r="B83" s="58" t="s">
        <v>513</v>
      </c>
      <c r="C83" s="63"/>
      <c r="D83" s="174"/>
      <c r="E83" s="174"/>
      <c r="F83" s="179"/>
    </row>
    <row r="84" spans="1:9" ht="27">
      <c r="A84" s="78">
        <v>4410</v>
      </c>
      <c r="B84" s="46" t="s">
        <v>642</v>
      </c>
      <c r="C84" s="47" t="s">
        <v>60</v>
      </c>
      <c r="D84" s="174">
        <f t="shared" ref="D84" si="5">E84</f>
        <v>667000</v>
      </c>
      <c r="E84" s="174">
        <f>E86+E87</f>
        <v>667000</v>
      </c>
      <c r="F84" s="179" t="s">
        <v>66</v>
      </c>
    </row>
    <row r="85" spans="1:9">
      <c r="A85" s="78"/>
      <c r="B85" s="58" t="s">
        <v>233</v>
      </c>
      <c r="C85" s="47"/>
      <c r="D85" s="174"/>
      <c r="E85" s="174"/>
      <c r="F85" s="174"/>
    </row>
    <row r="86" spans="1:9" ht="27">
      <c r="A86" s="78">
        <v>4411</v>
      </c>
      <c r="B86" s="49" t="s">
        <v>554</v>
      </c>
      <c r="C86" s="54" t="s">
        <v>123</v>
      </c>
      <c r="D86" s="174">
        <f>E86</f>
        <v>667000</v>
      </c>
      <c r="E86" s="174">
        <f>'hat6'!G416+'hat6'!G717</f>
        <v>667000</v>
      </c>
      <c r="F86" s="174" t="s">
        <v>66</v>
      </c>
    </row>
    <row r="87" spans="1:9" ht="27">
      <c r="A87" s="78">
        <v>4412</v>
      </c>
      <c r="B87" s="49" t="s">
        <v>555</v>
      </c>
      <c r="C87" s="54" t="s">
        <v>124</v>
      </c>
      <c r="D87" s="174">
        <f>E87</f>
        <v>0</v>
      </c>
      <c r="E87" s="174"/>
      <c r="F87" s="174" t="s">
        <v>66</v>
      </c>
    </row>
    <row r="88" spans="1:9" ht="27">
      <c r="A88" s="78">
        <v>4420</v>
      </c>
      <c r="B88" s="46" t="s">
        <v>643</v>
      </c>
      <c r="C88" s="47" t="s">
        <v>60</v>
      </c>
      <c r="D88" s="174">
        <f t="shared" ref="D88" si="6">E88</f>
        <v>0</v>
      </c>
      <c r="E88" s="174">
        <f>E90+E91</f>
        <v>0</v>
      </c>
      <c r="F88" s="174" t="s">
        <v>66</v>
      </c>
    </row>
    <row r="89" spans="1:9">
      <c r="A89" s="78"/>
      <c r="B89" s="58" t="s">
        <v>233</v>
      </c>
      <c r="C89" s="47"/>
      <c r="D89" s="174"/>
      <c r="E89" s="174"/>
      <c r="F89" s="174"/>
    </row>
    <row r="90" spans="1:9" ht="27">
      <c r="A90" s="78">
        <v>4421</v>
      </c>
      <c r="B90" s="49" t="s">
        <v>556</v>
      </c>
      <c r="C90" s="54" t="s">
        <v>125</v>
      </c>
      <c r="D90" s="174">
        <f>E90</f>
        <v>0</v>
      </c>
      <c r="E90" s="174"/>
      <c r="F90" s="174" t="s">
        <v>66</v>
      </c>
    </row>
    <row r="91" spans="1:9" ht="27">
      <c r="A91" s="78">
        <v>4422</v>
      </c>
      <c r="B91" s="49" t="s">
        <v>557</v>
      </c>
      <c r="C91" s="54" t="s">
        <v>126</v>
      </c>
      <c r="D91" s="174">
        <f>E91</f>
        <v>0</v>
      </c>
      <c r="E91" s="174"/>
      <c r="F91" s="174" t="s">
        <v>66</v>
      </c>
    </row>
    <row r="92" spans="1:9" s="271" customFormat="1" ht="23.25" customHeight="1">
      <c r="A92" s="78">
        <v>4500</v>
      </c>
      <c r="B92" s="62" t="s">
        <v>644</v>
      </c>
      <c r="C92" s="47" t="s">
        <v>60</v>
      </c>
      <c r="D92" s="179">
        <f>E92+F92</f>
        <v>0</v>
      </c>
      <c r="E92" s="179">
        <f>E94+E98+E102+E114</f>
        <v>0</v>
      </c>
      <c r="F92" s="179">
        <f>F94+F98+F102+F114</f>
        <v>0</v>
      </c>
      <c r="I92" s="297"/>
    </row>
    <row r="93" spans="1:9">
      <c r="A93" s="81"/>
      <c r="B93" s="58" t="s">
        <v>513</v>
      </c>
      <c r="C93" s="63"/>
      <c r="D93" s="174"/>
      <c r="E93" s="174"/>
      <c r="F93" s="174"/>
    </row>
    <row r="94" spans="1:9" ht="27">
      <c r="A94" s="78">
        <v>4510</v>
      </c>
      <c r="B94" s="64" t="s">
        <v>645</v>
      </c>
      <c r="C94" s="47" t="s">
        <v>60</v>
      </c>
      <c r="D94" s="174">
        <f>E94+F94</f>
        <v>0</v>
      </c>
      <c r="E94" s="174">
        <f>E96+E97</f>
        <v>0</v>
      </c>
      <c r="F94" s="174"/>
    </row>
    <row r="95" spans="1:9">
      <c r="A95" s="78"/>
      <c r="B95" s="58" t="s">
        <v>233</v>
      </c>
      <c r="C95" s="47"/>
      <c r="D95" s="174"/>
      <c r="E95" s="174"/>
      <c r="F95" s="174"/>
    </row>
    <row r="96" spans="1:9">
      <c r="A96" s="78">
        <v>4511</v>
      </c>
      <c r="B96" s="65" t="s">
        <v>558</v>
      </c>
      <c r="C96" s="54" t="s">
        <v>127</v>
      </c>
      <c r="D96" s="174">
        <f>E96</f>
        <v>0</v>
      </c>
      <c r="E96" s="174"/>
      <c r="F96" s="174" t="s">
        <v>66</v>
      </c>
    </row>
    <row r="97" spans="1:6" ht="19.5" customHeight="1">
      <c r="A97" s="78">
        <v>4512</v>
      </c>
      <c r="B97" s="49" t="s">
        <v>559</v>
      </c>
      <c r="C97" s="54" t="s">
        <v>128</v>
      </c>
      <c r="D97" s="174">
        <f>E97</f>
        <v>0</v>
      </c>
      <c r="E97" s="174"/>
      <c r="F97" s="174" t="s">
        <v>66</v>
      </c>
    </row>
    <row r="98" spans="1:6" ht="27">
      <c r="A98" s="78">
        <v>4520</v>
      </c>
      <c r="B98" s="64" t="s">
        <v>646</v>
      </c>
      <c r="C98" s="47" t="s">
        <v>60</v>
      </c>
      <c r="D98" s="174">
        <f>E98+F98</f>
        <v>0</v>
      </c>
      <c r="E98" s="174">
        <f>E100+E101</f>
        <v>0</v>
      </c>
      <c r="F98" s="174"/>
    </row>
    <row r="99" spans="1:6">
      <c r="A99" s="78"/>
      <c r="B99" s="58" t="s">
        <v>233</v>
      </c>
      <c r="C99" s="47"/>
      <c r="D99" s="174"/>
      <c r="E99" s="174"/>
      <c r="F99" s="174"/>
    </row>
    <row r="100" spans="1:6">
      <c r="A100" s="78">
        <v>4521</v>
      </c>
      <c r="B100" s="49" t="s">
        <v>560</v>
      </c>
      <c r="C100" s="54" t="s">
        <v>129</v>
      </c>
      <c r="D100" s="174">
        <f>E100</f>
        <v>0</v>
      </c>
      <c r="E100" s="174"/>
      <c r="F100" s="174" t="s">
        <v>66</v>
      </c>
    </row>
    <row r="101" spans="1:6">
      <c r="A101" s="78">
        <v>4522</v>
      </c>
      <c r="B101" s="49" t="s">
        <v>561</v>
      </c>
      <c r="C101" s="54" t="s">
        <v>130</v>
      </c>
      <c r="D101" s="174">
        <f>E101</f>
        <v>0</v>
      </c>
      <c r="E101" s="174"/>
      <c r="F101" s="174" t="s">
        <v>66</v>
      </c>
    </row>
    <row r="102" spans="1:6" ht="27">
      <c r="A102" s="78">
        <v>4530</v>
      </c>
      <c r="B102" s="64" t="s">
        <v>647</v>
      </c>
      <c r="C102" s="47" t="s">
        <v>60</v>
      </c>
      <c r="D102" s="174">
        <f>E102+F102</f>
        <v>0</v>
      </c>
      <c r="E102" s="174">
        <f>E104+E105+E106</f>
        <v>0</v>
      </c>
      <c r="F102" s="174">
        <f>F104+F105+F106</f>
        <v>0</v>
      </c>
    </row>
    <row r="103" spans="1:6">
      <c r="A103" s="78"/>
      <c r="B103" s="58" t="s">
        <v>233</v>
      </c>
      <c r="C103" s="47"/>
      <c r="D103" s="174"/>
      <c r="E103" s="174"/>
      <c r="F103" s="174"/>
    </row>
    <row r="104" spans="1:6" ht="27">
      <c r="A104" s="78">
        <v>4531</v>
      </c>
      <c r="B104" s="66" t="s">
        <v>562</v>
      </c>
      <c r="C104" s="52" t="s">
        <v>131</v>
      </c>
      <c r="D104" s="174">
        <f>E104+F104</f>
        <v>0</v>
      </c>
      <c r="E104" s="174"/>
      <c r="F104" s="174"/>
    </row>
    <row r="105" spans="1:6" ht="27">
      <c r="A105" s="78">
        <v>4532</v>
      </c>
      <c r="B105" s="66" t="s">
        <v>563</v>
      </c>
      <c r="C105" s="54" t="s">
        <v>132</v>
      </c>
      <c r="D105" s="174">
        <f>E105+F105</f>
        <v>0</v>
      </c>
      <c r="E105" s="174"/>
      <c r="F105" s="174"/>
    </row>
    <row r="106" spans="1:6">
      <c r="A106" s="78">
        <v>4533</v>
      </c>
      <c r="B106" s="66" t="s">
        <v>755</v>
      </c>
      <c r="C106" s="54" t="s">
        <v>133</v>
      </c>
      <c r="D106" s="174">
        <f>E106+F106</f>
        <v>0</v>
      </c>
      <c r="E106" s="174">
        <f>E108+E112+E113</f>
        <v>0</v>
      </c>
      <c r="F106" s="174">
        <f>F108+F112+F113</f>
        <v>0</v>
      </c>
    </row>
    <row r="107" spans="1:6">
      <c r="A107" s="78"/>
      <c r="B107" s="67" t="s">
        <v>513</v>
      </c>
      <c r="C107" s="54"/>
      <c r="D107" s="174"/>
      <c r="E107" s="174"/>
      <c r="F107" s="174"/>
    </row>
    <row r="108" spans="1:6">
      <c r="A108" s="78">
        <v>4534</v>
      </c>
      <c r="B108" s="67" t="s">
        <v>754</v>
      </c>
      <c r="C108" s="54"/>
      <c r="D108" s="174">
        <f>E108+F108</f>
        <v>0</v>
      </c>
      <c r="E108" s="174">
        <f>E110+E111</f>
        <v>0</v>
      </c>
      <c r="F108" s="174">
        <f>F110+F111</f>
        <v>0</v>
      </c>
    </row>
    <row r="109" spans="1:6">
      <c r="A109" s="78"/>
      <c r="B109" s="67" t="s">
        <v>564</v>
      </c>
      <c r="C109" s="54"/>
      <c r="D109" s="174"/>
      <c r="E109" s="174"/>
      <c r="F109" s="174"/>
    </row>
    <row r="110" spans="1:6">
      <c r="A110" s="83">
        <v>4535</v>
      </c>
      <c r="B110" s="68" t="s">
        <v>565</v>
      </c>
      <c r="C110" s="54"/>
      <c r="D110" s="174">
        <f>E110+F110</f>
        <v>0</v>
      </c>
      <c r="E110" s="174"/>
      <c r="F110" s="174"/>
    </row>
    <row r="111" spans="1:6">
      <c r="A111" s="78">
        <v>4536</v>
      </c>
      <c r="B111" s="67" t="s">
        <v>566</v>
      </c>
      <c r="C111" s="54"/>
      <c r="D111" s="174">
        <f>E111+F111</f>
        <v>0</v>
      </c>
      <c r="E111" s="174"/>
      <c r="F111" s="174"/>
    </row>
    <row r="112" spans="1:6">
      <c r="A112" s="78">
        <v>4537</v>
      </c>
      <c r="B112" s="67" t="s">
        <v>567</v>
      </c>
      <c r="C112" s="54"/>
      <c r="D112" s="174">
        <f>E112+F112</f>
        <v>0</v>
      </c>
      <c r="E112" s="174"/>
      <c r="F112" s="174"/>
    </row>
    <row r="113" spans="1:9">
      <c r="A113" s="78">
        <v>4538</v>
      </c>
      <c r="B113" s="67" t="s">
        <v>568</v>
      </c>
      <c r="C113" s="54"/>
      <c r="D113" s="174">
        <f>E113+F113</f>
        <v>0</v>
      </c>
      <c r="E113" s="174"/>
      <c r="F113" s="174"/>
    </row>
    <row r="114" spans="1:9" ht="27">
      <c r="A114" s="78">
        <v>4540</v>
      </c>
      <c r="B114" s="64" t="s">
        <v>648</v>
      </c>
      <c r="C114" s="47" t="s">
        <v>60</v>
      </c>
      <c r="D114" s="174">
        <f>E114+F114</f>
        <v>0</v>
      </c>
      <c r="E114" s="174"/>
      <c r="F114" s="174">
        <f>F116+F117+F118</f>
        <v>0</v>
      </c>
    </row>
    <row r="115" spans="1:9">
      <c r="A115" s="78"/>
      <c r="B115" s="58" t="s">
        <v>233</v>
      </c>
      <c r="C115" s="47"/>
      <c r="D115" s="174"/>
      <c r="E115" s="174"/>
      <c r="F115" s="174"/>
    </row>
    <row r="116" spans="1:9" ht="27">
      <c r="A116" s="78">
        <v>4541</v>
      </c>
      <c r="B116" s="66" t="s">
        <v>569</v>
      </c>
      <c r="C116" s="54" t="s">
        <v>134</v>
      </c>
      <c r="D116" s="174">
        <f>F116</f>
        <v>0</v>
      </c>
      <c r="E116" s="174" t="s">
        <v>66</v>
      </c>
      <c r="F116" s="174"/>
    </row>
    <row r="117" spans="1:9" ht="27">
      <c r="A117" s="78">
        <v>4542</v>
      </c>
      <c r="B117" s="66" t="s">
        <v>570</v>
      </c>
      <c r="C117" s="54" t="s">
        <v>135</v>
      </c>
      <c r="D117" s="174">
        <f>F117</f>
        <v>0</v>
      </c>
      <c r="E117" s="174" t="s">
        <v>66</v>
      </c>
      <c r="F117" s="174"/>
    </row>
    <row r="118" spans="1:9" ht="19.5" customHeight="1">
      <c r="A118" s="78">
        <v>4543</v>
      </c>
      <c r="B118" s="66" t="s">
        <v>751</v>
      </c>
      <c r="C118" s="54" t="s">
        <v>136</v>
      </c>
      <c r="D118" s="174">
        <f>F118</f>
        <v>0</v>
      </c>
      <c r="E118" s="174" t="s">
        <v>66</v>
      </c>
      <c r="F118" s="174">
        <f>F120+F124+F125</f>
        <v>0</v>
      </c>
    </row>
    <row r="119" spans="1:9" s="273" customFormat="1">
      <c r="A119" s="162"/>
      <c r="B119" s="67" t="s">
        <v>513</v>
      </c>
      <c r="C119" s="163"/>
      <c r="D119" s="272"/>
      <c r="E119" s="272"/>
      <c r="F119" s="272"/>
      <c r="I119" s="298"/>
    </row>
    <row r="120" spans="1:9">
      <c r="A120" s="78">
        <v>4544</v>
      </c>
      <c r="B120" s="67" t="s">
        <v>752</v>
      </c>
      <c r="C120" s="54"/>
      <c r="D120" s="174">
        <f>E120+F120</f>
        <v>0</v>
      </c>
      <c r="E120" s="174"/>
      <c r="F120" s="174">
        <f>F122+F123</f>
        <v>0</v>
      </c>
    </row>
    <row r="121" spans="1:9">
      <c r="A121" s="78"/>
      <c r="B121" s="67" t="s">
        <v>564</v>
      </c>
      <c r="C121" s="54"/>
      <c r="D121" s="174"/>
      <c r="E121" s="174"/>
      <c r="F121" s="174"/>
    </row>
    <row r="122" spans="1:9">
      <c r="A122" s="83">
        <v>4545</v>
      </c>
      <c r="B122" s="68" t="s">
        <v>565</v>
      </c>
      <c r="C122" s="54"/>
      <c r="D122" s="174">
        <f>E122+F122</f>
        <v>0</v>
      </c>
      <c r="E122" s="174"/>
      <c r="F122" s="174"/>
    </row>
    <row r="123" spans="1:9">
      <c r="A123" s="78">
        <v>4546</v>
      </c>
      <c r="B123" s="67" t="s">
        <v>571</v>
      </c>
      <c r="C123" s="54"/>
      <c r="D123" s="174">
        <f>E123+F123</f>
        <v>0</v>
      </c>
      <c r="E123" s="174"/>
      <c r="F123" s="174"/>
    </row>
    <row r="124" spans="1:9">
      <c r="A124" s="78">
        <v>4547</v>
      </c>
      <c r="B124" s="67" t="s">
        <v>567</v>
      </c>
      <c r="C124" s="54"/>
      <c r="D124" s="174">
        <f>E124+F124</f>
        <v>0</v>
      </c>
      <c r="E124" s="174"/>
      <c r="F124" s="174"/>
    </row>
    <row r="125" spans="1:9">
      <c r="A125" s="78">
        <v>4548</v>
      </c>
      <c r="B125" s="67" t="s">
        <v>568</v>
      </c>
      <c r="C125" s="54"/>
      <c r="D125" s="174">
        <f>E125+F125</f>
        <v>0</v>
      </c>
      <c r="E125" s="174"/>
      <c r="F125" s="174">
        <f>'hat6'!H601</f>
        <v>0</v>
      </c>
    </row>
    <row r="126" spans="1:9" s="271" customFormat="1" ht="27">
      <c r="A126" s="78">
        <v>4600</v>
      </c>
      <c r="B126" s="64" t="s">
        <v>649</v>
      </c>
      <c r="C126" s="47" t="s">
        <v>60</v>
      </c>
      <c r="D126" s="179">
        <f>E126</f>
        <v>6600</v>
      </c>
      <c r="E126" s="179">
        <f>E128+E132+E138</f>
        <v>6600</v>
      </c>
      <c r="F126" s="179" t="s">
        <v>66</v>
      </c>
      <c r="I126" s="297"/>
    </row>
    <row r="127" spans="1:9">
      <c r="A127" s="78"/>
      <c r="B127" s="58" t="s">
        <v>513</v>
      </c>
      <c r="C127" s="63"/>
      <c r="D127" s="174"/>
      <c r="E127" s="174"/>
      <c r="F127" s="174"/>
    </row>
    <row r="128" spans="1:9">
      <c r="A128" s="78">
        <v>4610</v>
      </c>
      <c r="B128" s="69" t="s">
        <v>572</v>
      </c>
      <c r="C128" s="63"/>
      <c r="D128" s="174">
        <f>E128</f>
        <v>0</v>
      </c>
      <c r="E128" s="174">
        <f>E130+E131</f>
        <v>0</v>
      </c>
      <c r="F128" s="174" t="s">
        <v>4</v>
      </c>
    </row>
    <row r="129" spans="1:9">
      <c r="A129" s="78"/>
      <c r="B129" s="58" t="s">
        <v>513</v>
      </c>
      <c r="C129" s="63"/>
      <c r="D129" s="174"/>
      <c r="E129" s="174"/>
      <c r="F129" s="174"/>
    </row>
    <row r="130" spans="1:9" ht="27">
      <c r="A130" s="78">
        <v>4610</v>
      </c>
      <c r="B130" s="48" t="s">
        <v>573</v>
      </c>
      <c r="C130" s="63" t="s">
        <v>137</v>
      </c>
      <c r="D130" s="174">
        <f>E130</f>
        <v>0</v>
      </c>
      <c r="E130" s="174"/>
      <c r="F130" s="174" t="s">
        <v>66</v>
      </c>
    </row>
    <row r="131" spans="1:9" ht="27">
      <c r="A131" s="78">
        <v>4620</v>
      </c>
      <c r="B131" s="49" t="s">
        <v>574</v>
      </c>
      <c r="C131" s="63" t="s">
        <v>138</v>
      </c>
      <c r="D131" s="174">
        <f>E131</f>
        <v>0</v>
      </c>
      <c r="E131" s="174"/>
      <c r="F131" s="174" t="s">
        <v>66</v>
      </c>
    </row>
    <row r="132" spans="1:9" ht="27">
      <c r="A132" s="78">
        <v>4630</v>
      </c>
      <c r="B132" s="46" t="s">
        <v>650</v>
      </c>
      <c r="C132" s="47" t="s">
        <v>60</v>
      </c>
      <c r="D132" s="174">
        <f>E132</f>
        <v>6600</v>
      </c>
      <c r="E132" s="174">
        <f>E134+E135+E136+E137</f>
        <v>6600</v>
      </c>
      <c r="F132" s="174" t="s">
        <v>66</v>
      </c>
    </row>
    <row r="133" spans="1:9">
      <c r="A133" s="78"/>
      <c r="B133" s="58" t="s">
        <v>233</v>
      </c>
      <c r="C133" s="47"/>
      <c r="D133" s="174"/>
      <c r="E133" s="174"/>
      <c r="F133" s="174"/>
    </row>
    <row r="134" spans="1:9">
      <c r="A134" s="78">
        <v>4631</v>
      </c>
      <c r="B134" s="49" t="s">
        <v>575</v>
      </c>
      <c r="C134" s="54" t="s">
        <v>139</v>
      </c>
      <c r="D134" s="174">
        <f>E134</f>
        <v>300</v>
      </c>
      <c r="E134" s="174">
        <f>'hat6'!G887</f>
        <v>300</v>
      </c>
      <c r="F134" s="174" t="s">
        <v>66</v>
      </c>
    </row>
    <row r="135" spans="1:9">
      <c r="A135" s="78">
        <v>4632</v>
      </c>
      <c r="B135" s="48" t="s">
        <v>576</v>
      </c>
      <c r="C135" s="54" t="s">
        <v>140</v>
      </c>
      <c r="D135" s="174">
        <f>E135</f>
        <v>600</v>
      </c>
      <c r="E135" s="174">
        <f>'hat6'!G597</f>
        <v>600</v>
      </c>
      <c r="F135" s="174" t="s">
        <v>66</v>
      </c>
    </row>
    <row r="136" spans="1:9">
      <c r="A136" s="78">
        <v>4633</v>
      </c>
      <c r="B136" s="49" t="s">
        <v>577</v>
      </c>
      <c r="C136" s="54" t="s">
        <v>141</v>
      </c>
      <c r="D136" s="174">
        <f>E136</f>
        <v>0</v>
      </c>
      <c r="E136" s="174"/>
      <c r="F136" s="174" t="s">
        <v>66</v>
      </c>
    </row>
    <row r="137" spans="1:9">
      <c r="A137" s="78">
        <v>4634</v>
      </c>
      <c r="B137" s="49" t="s">
        <v>578</v>
      </c>
      <c r="C137" s="54" t="s">
        <v>725</v>
      </c>
      <c r="D137" s="174">
        <f>E137</f>
        <v>5700</v>
      </c>
      <c r="E137" s="174">
        <f>'hat6'!G886</f>
        <v>5700</v>
      </c>
      <c r="F137" s="174" t="s">
        <v>66</v>
      </c>
    </row>
    <row r="138" spans="1:9">
      <c r="A138" s="78">
        <v>4640</v>
      </c>
      <c r="B138" s="46" t="s">
        <v>651</v>
      </c>
      <c r="C138" s="47" t="s">
        <v>60</v>
      </c>
      <c r="D138" s="174">
        <f>E138</f>
        <v>0</v>
      </c>
      <c r="E138" s="174">
        <f>E140</f>
        <v>0</v>
      </c>
      <c r="F138" s="174" t="s">
        <v>66</v>
      </c>
    </row>
    <row r="139" spans="1:9">
      <c r="A139" s="78"/>
      <c r="B139" s="58" t="s">
        <v>233</v>
      </c>
      <c r="C139" s="47"/>
      <c r="D139" s="174"/>
      <c r="E139" s="174"/>
      <c r="F139" s="174"/>
    </row>
    <row r="140" spans="1:9">
      <c r="A140" s="78">
        <v>4641</v>
      </c>
      <c r="B140" s="49" t="s">
        <v>579</v>
      </c>
      <c r="C140" s="54" t="s">
        <v>142</v>
      </c>
      <c r="D140" s="174">
        <f>E140</f>
        <v>0</v>
      </c>
      <c r="E140" s="174"/>
      <c r="F140" s="174" t="s">
        <v>66</v>
      </c>
    </row>
    <row r="141" spans="1:9" s="271" customFormat="1" ht="27">
      <c r="A141" s="282">
        <v>4700</v>
      </c>
      <c r="B141" s="59" t="s">
        <v>652</v>
      </c>
      <c r="C141" s="47" t="s">
        <v>60</v>
      </c>
      <c r="D141" s="179">
        <f>E141+F141-'hat1'!F138</f>
        <v>453443.5</v>
      </c>
      <c r="E141" s="179">
        <f>E143+E147+E153+E156+E160+E163+E166</f>
        <v>453443.5</v>
      </c>
      <c r="F141" s="179">
        <f>F166</f>
        <v>0</v>
      </c>
      <c r="I141" s="297"/>
    </row>
    <row r="142" spans="1:9">
      <c r="A142" s="81"/>
      <c r="B142" s="58" t="s">
        <v>513</v>
      </c>
      <c r="C142" s="63"/>
      <c r="D142" s="174"/>
      <c r="E142" s="174"/>
      <c r="F142" s="174"/>
    </row>
    <row r="143" spans="1:9" ht="27">
      <c r="A143" s="78">
        <v>4710</v>
      </c>
      <c r="B143" s="59" t="s">
        <v>653</v>
      </c>
      <c r="C143" s="47" t="s">
        <v>60</v>
      </c>
      <c r="D143" s="174">
        <f>E143</f>
        <v>500</v>
      </c>
      <c r="E143" s="174">
        <f>E145+E146</f>
        <v>500</v>
      </c>
      <c r="F143" s="174" t="s">
        <v>66</v>
      </c>
    </row>
    <row r="144" spans="1:9">
      <c r="A144" s="78"/>
      <c r="B144" s="58" t="s">
        <v>233</v>
      </c>
      <c r="C144" s="47"/>
      <c r="D144" s="174"/>
      <c r="E144" s="174"/>
      <c r="F144" s="174"/>
    </row>
    <row r="145" spans="1:6" ht="45" customHeight="1">
      <c r="A145" s="78">
        <v>4711</v>
      </c>
      <c r="B145" s="48" t="s">
        <v>580</v>
      </c>
      <c r="C145" s="54" t="s">
        <v>143</v>
      </c>
      <c r="D145" s="174">
        <f>E145</f>
        <v>0</v>
      </c>
      <c r="E145" s="174"/>
      <c r="F145" s="174" t="s">
        <v>66</v>
      </c>
    </row>
    <row r="146" spans="1:6" ht="30" customHeight="1">
      <c r="A146" s="78">
        <v>4712</v>
      </c>
      <c r="B146" s="49" t="s">
        <v>581</v>
      </c>
      <c r="C146" s="54" t="s">
        <v>144</v>
      </c>
      <c r="D146" s="174">
        <f>E146</f>
        <v>500</v>
      </c>
      <c r="E146" s="174">
        <f>'hat6'!G133</f>
        <v>500</v>
      </c>
      <c r="F146" s="174" t="s">
        <v>66</v>
      </c>
    </row>
    <row r="147" spans="1:6" ht="40.5">
      <c r="A147" s="78">
        <v>4720</v>
      </c>
      <c r="B147" s="46" t="s">
        <v>654</v>
      </c>
      <c r="C147" s="50" t="s">
        <v>66</v>
      </c>
      <c r="D147" s="174">
        <f>E147</f>
        <v>3764</v>
      </c>
      <c r="E147" s="174">
        <f>E149+E150+E151+E152</f>
        <v>3764</v>
      </c>
      <c r="F147" s="174" t="s">
        <v>66</v>
      </c>
    </row>
    <row r="148" spans="1:6">
      <c r="A148" s="78"/>
      <c r="B148" s="58" t="s">
        <v>233</v>
      </c>
      <c r="C148" s="47"/>
      <c r="D148" s="174"/>
      <c r="E148" s="174"/>
      <c r="F148" s="174"/>
    </row>
    <row r="149" spans="1:6">
      <c r="A149" s="78">
        <v>4721</v>
      </c>
      <c r="B149" s="49" t="s">
        <v>582</v>
      </c>
      <c r="C149" s="54" t="s">
        <v>145</v>
      </c>
      <c r="D149" s="174">
        <f>E149</f>
        <v>0</v>
      </c>
      <c r="E149" s="174"/>
      <c r="F149" s="174" t="s">
        <v>66</v>
      </c>
    </row>
    <row r="150" spans="1:6">
      <c r="A150" s="78">
        <v>4722</v>
      </c>
      <c r="B150" s="49" t="s">
        <v>583</v>
      </c>
      <c r="C150" s="70">
        <v>4822</v>
      </c>
      <c r="D150" s="174">
        <f>E150</f>
        <v>0</v>
      </c>
      <c r="E150" s="174"/>
      <c r="F150" s="174" t="s">
        <v>66</v>
      </c>
    </row>
    <row r="151" spans="1:6">
      <c r="A151" s="78">
        <v>4723</v>
      </c>
      <c r="B151" s="49" t="s">
        <v>584</v>
      </c>
      <c r="C151" s="54" t="s">
        <v>146</v>
      </c>
      <c r="D151" s="174">
        <f>E151</f>
        <v>3764</v>
      </c>
      <c r="E151" s="174">
        <f>'hat6'!G35+'hat6'!G106</f>
        <v>3764</v>
      </c>
      <c r="F151" s="174" t="s">
        <v>66</v>
      </c>
    </row>
    <row r="152" spans="1:6" ht="27">
      <c r="A152" s="78">
        <v>4724</v>
      </c>
      <c r="B152" s="49" t="s">
        <v>585</v>
      </c>
      <c r="C152" s="54" t="s">
        <v>147</v>
      </c>
      <c r="D152" s="174">
        <f>E152</f>
        <v>0</v>
      </c>
      <c r="E152" s="174"/>
      <c r="F152" s="174" t="s">
        <v>66</v>
      </c>
    </row>
    <row r="153" spans="1:6" ht="27">
      <c r="A153" s="78">
        <v>4730</v>
      </c>
      <c r="B153" s="46" t="s">
        <v>655</v>
      </c>
      <c r="C153" s="47" t="s">
        <v>60</v>
      </c>
      <c r="D153" s="174">
        <f>E153</f>
        <v>0</v>
      </c>
      <c r="E153" s="174">
        <f>E155</f>
        <v>0</v>
      </c>
      <c r="F153" s="174" t="s">
        <v>66</v>
      </c>
    </row>
    <row r="154" spans="1:6">
      <c r="A154" s="78"/>
      <c r="B154" s="58" t="s">
        <v>233</v>
      </c>
      <c r="C154" s="47"/>
      <c r="D154" s="174"/>
      <c r="E154" s="174"/>
      <c r="F154" s="174"/>
    </row>
    <row r="155" spans="1:6">
      <c r="A155" s="78">
        <v>4731</v>
      </c>
      <c r="B155" s="65" t="s">
        <v>586</v>
      </c>
      <c r="C155" s="54" t="s">
        <v>148</v>
      </c>
      <c r="D155" s="174">
        <f>E155</f>
        <v>0</v>
      </c>
      <c r="E155" s="174"/>
      <c r="F155" s="174" t="s">
        <v>66</v>
      </c>
    </row>
    <row r="156" spans="1:6" ht="40.5">
      <c r="A156" s="78">
        <v>4740</v>
      </c>
      <c r="B156" s="46" t="s">
        <v>656</v>
      </c>
      <c r="C156" s="47" t="s">
        <v>60</v>
      </c>
      <c r="D156" s="174">
        <f>E156</f>
        <v>0</v>
      </c>
      <c r="E156" s="174">
        <f>E158+E159</f>
        <v>0</v>
      </c>
      <c r="F156" s="174" t="s">
        <v>66</v>
      </c>
    </row>
    <row r="157" spans="1:6">
      <c r="A157" s="78"/>
      <c r="B157" s="58" t="s">
        <v>233</v>
      </c>
      <c r="C157" s="47"/>
      <c r="D157" s="174"/>
      <c r="E157" s="174"/>
      <c r="F157" s="174"/>
    </row>
    <row r="158" spans="1:6" ht="27">
      <c r="A158" s="78">
        <v>4741</v>
      </c>
      <c r="B158" s="49" t="s">
        <v>587</v>
      </c>
      <c r="C158" s="54" t="s">
        <v>149</v>
      </c>
      <c r="D158" s="174">
        <f>E158</f>
        <v>0</v>
      </c>
      <c r="E158" s="174"/>
      <c r="F158" s="174" t="s">
        <v>66</v>
      </c>
    </row>
    <row r="159" spans="1:6" ht="27">
      <c r="A159" s="78">
        <v>4742</v>
      </c>
      <c r="B159" s="49" t="s">
        <v>588</v>
      </c>
      <c r="C159" s="54" t="s">
        <v>150</v>
      </c>
      <c r="D159" s="174">
        <f>E159</f>
        <v>0</v>
      </c>
      <c r="E159" s="174"/>
      <c r="F159" s="174" t="s">
        <v>66</v>
      </c>
    </row>
    <row r="160" spans="1:6" ht="40.5">
      <c r="A160" s="78">
        <v>4750</v>
      </c>
      <c r="B160" s="46" t="s">
        <v>657</v>
      </c>
      <c r="C160" s="47" t="s">
        <v>60</v>
      </c>
      <c r="D160" s="174">
        <f>E160</f>
        <v>0</v>
      </c>
      <c r="E160" s="174">
        <f>E162</f>
        <v>0</v>
      </c>
      <c r="F160" s="174" t="s">
        <v>66</v>
      </c>
    </row>
    <row r="161" spans="1:9">
      <c r="A161" s="78"/>
      <c r="B161" s="58" t="s">
        <v>233</v>
      </c>
      <c r="C161" s="47"/>
      <c r="D161" s="174"/>
      <c r="E161" s="174"/>
      <c r="F161" s="174"/>
    </row>
    <row r="162" spans="1:9" ht="30.75" customHeight="1">
      <c r="A162" s="78">
        <v>4751</v>
      </c>
      <c r="B162" s="49" t="s">
        <v>589</v>
      </c>
      <c r="C162" s="54" t="s">
        <v>151</v>
      </c>
      <c r="D162" s="174">
        <f>E162</f>
        <v>0</v>
      </c>
      <c r="E162" s="174"/>
      <c r="F162" s="174" t="s">
        <v>66</v>
      </c>
    </row>
    <row r="163" spans="1:9">
      <c r="A163" s="78">
        <v>4760</v>
      </c>
      <c r="B163" s="46" t="s">
        <v>658</v>
      </c>
      <c r="C163" s="47" t="s">
        <v>60</v>
      </c>
      <c r="D163" s="174">
        <f>E163</f>
        <v>0</v>
      </c>
      <c r="E163" s="174">
        <f>E165</f>
        <v>0</v>
      </c>
      <c r="F163" s="174" t="s">
        <v>66</v>
      </c>
    </row>
    <row r="164" spans="1:9">
      <c r="A164" s="78"/>
      <c r="B164" s="58" t="s">
        <v>233</v>
      </c>
      <c r="C164" s="47"/>
      <c r="D164" s="174"/>
      <c r="E164" s="174"/>
      <c r="F164" s="174"/>
    </row>
    <row r="165" spans="1:9">
      <c r="A165" s="78">
        <v>4761</v>
      </c>
      <c r="B165" s="49" t="s">
        <v>590</v>
      </c>
      <c r="C165" s="54" t="s">
        <v>152</v>
      </c>
      <c r="D165" s="174">
        <f>E165</f>
        <v>0</v>
      </c>
      <c r="E165" s="174"/>
      <c r="F165" s="174" t="s">
        <v>66</v>
      </c>
    </row>
    <row r="166" spans="1:9">
      <c r="A166" s="78">
        <v>4770</v>
      </c>
      <c r="B166" s="46" t="s">
        <v>659</v>
      </c>
      <c r="C166" s="47" t="s">
        <v>60</v>
      </c>
      <c r="D166" s="174">
        <f>E166+F166-'hat1'!F138</f>
        <v>449179.5</v>
      </c>
      <c r="E166" s="174">
        <f>E169</f>
        <v>449179.5</v>
      </c>
      <c r="F166" s="174">
        <f>F168</f>
        <v>0</v>
      </c>
    </row>
    <row r="167" spans="1:9">
      <c r="A167" s="78"/>
      <c r="B167" s="58" t="s">
        <v>233</v>
      </c>
      <c r="C167" s="47"/>
      <c r="D167" s="174"/>
      <c r="E167" s="174"/>
      <c r="F167" s="174"/>
    </row>
    <row r="168" spans="1:9">
      <c r="A168" s="78">
        <v>4771</v>
      </c>
      <c r="B168" s="49" t="s">
        <v>591</v>
      </c>
      <c r="C168" s="54" t="s">
        <v>153</v>
      </c>
      <c r="D168" s="174">
        <f>E168+F168-'hat1'!F138</f>
        <v>0</v>
      </c>
      <c r="E168" s="174">
        <f>'hat6'!G918</f>
        <v>0</v>
      </c>
      <c r="F168" s="174"/>
    </row>
    <row r="169" spans="1:9" ht="36.75" customHeight="1">
      <c r="A169" s="78">
        <v>4772</v>
      </c>
      <c r="B169" s="49" t="s">
        <v>592</v>
      </c>
      <c r="C169" s="47" t="s">
        <v>60</v>
      </c>
      <c r="D169" s="174">
        <f>E169</f>
        <v>449179.5</v>
      </c>
      <c r="E169" s="174">
        <v>449179.5</v>
      </c>
      <c r="F169" s="174" t="s">
        <v>66</v>
      </c>
    </row>
    <row r="170" spans="1:9" s="274" customFormat="1" ht="27">
      <c r="A170" s="78">
        <v>5000</v>
      </c>
      <c r="B170" s="54" t="s">
        <v>593</v>
      </c>
      <c r="C170" s="47" t="s">
        <v>60</v>
      </c>
      <c r="D170" s="179">
        <f>F170</f>
        <v>154225.70000000001</v>
      </c>
      <c r="E170" s="179" t="s">
        <v>66</v>
      </c>
      <c r="F170" s="179">
        <f>F172+F190+F196+F199</f>
        <v>154225.70000000001</v>
      </c>
      <c r="I170" s="299"/>
    </row>
    <row r="171" spans="1:9">
      <c r="A171" s="81"/>
      <c r="B171" s="58" t="s">
        <v>513</v>
      </c>
      <c r="C171" s="63"/>
      <c r="D171" s="174"/>
      <c r="E171" s="174"/>
      <c r="F171" s="174"/>
    </row>
    <row r="172" spans="1:9" ht="27">
      <c r="A172" s="78">
        <v>5100</v>
      </c>
      <c r="B172" s="49" t="s">
        <v>660</v>
      </c>
      <c r="C172" s="47" t="s">
        <v>60</v>
      </c>
      <c r="D172" s="174">
        <f>F172</f>
        <v>154225.70000000001</v>
      </c>
      <c r="E172" s="174" t="s">
        <v>66</v>
      </c>
      <c r="F172" s="174">
        <f>F174+F179+F184</f>
        <v>154225.70000000001</v>
      </c>
    </row>
    <row r="173" spans="1:9">
      <c r="A173" s="81"/>
      <c r="B173" s="58" t="s">
        <v>513</v>
      </c>
      <c r="C173" s="63"/>
      <c r="D173" s="174"/>
      <c r="E173" s="174"/>
      <c r="F173" s="174"/>
    </row>
    <row r="174" spans="1:9" ht="27">
      <c r="A174" s="78">
        <v>5110</v>
      </c>
      <c r="B174" s="46" t="s">
        <v>661</v>
      </c>
      <c r="C174" s="47" t="s">
        <v>60</v>
      </c>
      <c r="D174" s="174">
        <f>F174</f>
        <v>127900</v>
      </c>
      <c r="E174" s="174"/>
      <c r="F174" s="174">
        <f>F176+F177+F178</f>
        <v>127900</v>
      </c>
    </row>
    <row r="175" spans="1:9">
      <c r="A175" s="78"/>
      <c r="B175" s="58" t="s">
        <v>233</v>
      </c>
      <c r="C175" s="47"/>
      <c r="D175" s="174"/>
      <c r="E175" s="174"/>
      <c r="F175" s="174"/>
    </row>
    <row r="176" spans="1:9">
      <c r="A176" s="78">
        <v>5111</v>
      </c>
      <c r="B176" s="49" t="s">
        <v>594</v>
      </c>
      <c r="C176" s="53" t="s">
        <v>154</v>
      </c>
      <c r="D176" s="174">
        <f>F176</f>
        <v>0</v>
      </c>
      <c r="E176" s="174" t="s">
        <v>66</v>
      </c>
      <c r="F176" s="174"/>
    </row>
    <row r="177" spans="1:6">
      <c r="A177" s="78">
        <v>5112</v>
      </c>
      <c r="B177" s="49" t="s">
        <v>595</v>
      </c>
      <c r="C177" s="53" t="s">
        <v>155</v>
      </c>
      <c r="D177" s="174">
        <f>F177</f>
        <v>79900</v>
      </c>
      <c r="E177" s="174" t="s">
        <v>66</v>
      </c>
      <c r="F177" s="174">
        <f>'hat6'!H488</f>
        <v>79900</v>
      </c>
    </row>
    <row r="178" spans="1:6">
      <c r="A178" s="78">
        <v>5113</v>
      </c>
      <c r="B178" s="49" t="s">
        <v>596</v>
      </c>
      <c r="C178" s="53" t="s">
        <v>156</v>
      </c>
      <c r="D178" s="174">
        <f>F178</f>
        <v>48000</v>
      </c>
      <c r="E178" s="174" t="s">
        <v>66</v>
      </c>
      <c r="F178" s="174">
        <f>'hat6'!H316+'hat6'!H318+'hat6'!H721</f>
        <v>48000</v>
      </c>
    </row>
    <row r="179" spans="1:6" ht="27">
      <c r="A179" s="78">
        <v>5120</v>
      </c>
      <c r="B179" s="46" t="s">
        <v>662</v>
      </c>
      <c r="C179" s="47" t="s">
        <v>60</v>
      </c>
      <c r="D179" s="174">
        <f>F179</f>
        <v>19000</v>
      </c>
      <c r="E179" s="174"/>
      <c r="F179" s="174">
        <f>F181+F182+F183</f>
        <v>19000</v>
      </c>
    </row>
    <row r="180" spans="1:6">
      <c r="A180" s="78"/>
      <c r="B180" s="56" t="s">
        <v>233</v>
      </c>
      <c r="C180" s="47"/>
      <c r="D180" s="174"/>
      <c r="E180" s="174"/>
      <c r="F180" s="174"/>
    </row>
    <row r="181" spans="1:6">
      <c r="A181" s="78">
        <v>5121</v>
      </c>
      <c r="B181" s="49" t="s">
        <v>597</v>
      </c>
      <c r="C181" s="53" t="s">
        <v>157</v>
      </c>
      <c r="D181" s="174">
        <f>F181</f>
        <v>19000</v>
      </c>
      <c r="E181" s="174" t="s">
        <v>66</v>
      </c>
      <c r="F181" s="174">
        <f>'hat6'!H248+'hat6'!H319</f>
        <v>19000</v>
      </c>
    </row>
    <row r="182" spans="1:6">
      <c r="A182" s="78">
        <v>5122</v>
      </c>
      <c r="B182" s="49" t="s">
        <v>598</v>
      </c>
      <c r="C182" s="53" t="s">
        <v>158</v>
      </c>
      <c r="D182" s="174">
        <f>F182</f>
        <v>0</v>
      </c>
      <c r="E182" s="174" t="s">
        <v>66</v>
      </c>
      <c r="F182" s="174">
        <f>'hat6'!H36</f>
        <v>0</v>
      </c>
    </row>
    <row r="183" spans="1:6">
      <c r="A183" s="78">
        <v>5123</v>
      </c>
      <c r="B183" s="49" t="s">
        <v>599</v>
      </c>
      <c r="C183" s="53" t="s">
        <v>159</v>
      </c>
      <c r="D183" s="174">
        <f>F183</f>
        <v>0</v>
      </c>
      <c r="E183" s="174" t="s">
        <v>66</v>
      </c>
      <c r="F183" s="174"/>
    </row>
    <row r="184" spans="1:6" ht="27">
      <c r="A184" s="78">
        <v>5130</v>
      </c>
      <c r="B184" s="46" t="s">
        <v>753</v>
      </c>
      <c r="C184" s="47" t="s">
        <v>60</v>
      </c>
      <c r="D184" s="174">
        <f>F184</f>
        <v>7325.7</v>
      </c>
      <c r="E184" s="174"/>
      <c r="F184" s="174">
        <f>F186+F187+F188+F189</f>
        <v>7325.7</v>
      </c>
    </row>
    <row r="185" spans="1:6">
      <c r="A185" s="78"/>
      <c r="B185" s="58" t="s">
        <v>233</v>
      </c>
      <c r="C185" s="47"/>
      <c r="D185" s="174"/>
      <c r="E185" s="174"/>
      <c r="F185" s="174"/>
    </row>
    <row r="186" spans="1:6">
      <c r="A186" s="78">
        <v>5131</v>
      </c>
      <c r="B186" s="49" t="s">
        <v>600</v>
      </c>
      <c r="C186" s="53" t="s">
        <v>160</v>
      </c>
      <c r="D186" s="174">
        <f>F186</f>
        <v>0</v>
      </c>
      <c r="E186" s="174" t="s">
        <v>66</v>
      </c>
      <c r="F186" s="174"/>
    </row>
    <row r="187" spans="1:6">
      <c r="A187" s="78">
        <v>5132</v>
      </c>
      <c r="B187" s="49" t="s">
        <v>601</v>
      </c>
      <c r="C187" s="53" t="s">
        <v>161</v>
      </c>
      <c r="D187" s="174">
        <f>F187</f>
        <v>0</v>
      </c>
      <c r="E187" s="174" t="s">
        <v>66</v>
      </c>
      <c r="F187" s="174"/>
    </row>
    <row r="188" spans="1:6">
      <c r="A188" s="78">
        <v>5133</v>
      </c>
      <c r="B188" s="49" t="s">
        <v>602</v>
      </c>
      <c r="C188" s="53" t="s">
        <v>162</v>
      </c>
      <c r="D188" s="174">
        <f>E188+F188</f>
        <v>0</v>
      </c>
      <c r="E188" s="174"/>
      <c r="F188" s="174"/>
    </row>
    <row r="189" spans="1:6">
      <c r="A189" s="78">
        <v>5134</v>
      </c>
      <c r="B189" s="49" t="s">
        <v>603</v>
      </c>
      <c r="C189" s="53" t="s">
        <v>163</v>
      </c>
      <c r="D189" s="174">
        <f>E189+F189</f>
        <v>7325.7</v>
      </c>
      <c r="E189" s="174"/>
      <c r="F189" s="174">
        <f>'hat6'!H315+'hat6'!H476+'hat6'!H489</f>
        <v>7325.7</v>
      </c>
    </row>
    <row r="190" spans="1:6">
      <c r="A190" s="78">
        <v>5200</v>
      </c>
      <c r="B190" s="46" t="s">
        <v>663</v>
      </c>
      <c r="C190" s="47" t="s">
        <v>60</v>
      </c>
      <c r="D190" s="174">
        <f>F190</f>
        <v>0</v>
      </c>
      <c r="E190" s="174" t="s">
        <v>66</v>
      </c>
      <c r="F190" s="174">
        <f>F192+F193+F194+F195</f>
        <v>0</v>
      </c>
    </row>
    <row r="191" spans="1:6">
      <c r="A191" s="81"/>
      <c r="B191" s="58" t="s">
        <v>513</v>
      </c>
      <c r="C191" s="63"/>
      <c r="D191" s="174"/>
      <c r="E191" s="174"/>
      <c r="F191" s="174"/>
    </row>
    <row r="192" spans="1:6" ht="18.75" customHeight="1">
      <c r="A192" s="78">
        <v>5211</v>
      </c>
      <c r="B192" s="49" t="s">
        <v>604</v>
      </c>
      <c r="C192" s="53" t="s">
        <v>164</v>
      </c>
      <c r="D192" s="174">
        <f>F192</f>
        <v>0</v>
      </c>
      <c r="E192" s="174" t="s">
        <v>66</v>
      </c>
      <c r="F192" s="174"/>
    </row>
    <row r="193" spans="1:9">
      <c r="A193" s="78">
        <v>5221</v>
      </c>
      <c r="B193" s="49" t="s">
        <v>605</v>
      </c>
      <c r="C193" s="53" t="s">
        <v>165</v>
      </c>
      <c r="D193" s="174">
        <f>F193</f>
        <v>0</v>
      </c>
      <c r="E193" s="174" t="s">
        <v>66</v>
      </c>
      <c r="F193" s="174"/>
    </row>
    <row r="194" spans="1:9">
      <c r="A194" s="78">
        <v>5231</v>
      </c>
      <c r="B194" s="49" t="s">
        <v>606</v>
      </c>
      <c r="C194" s="53" t="s">
        <v>166</v>
      </c>
      <c r="D194" s="174">
        <f>F194</f>
        <v>0</v>
      </c>
      <c r="E194" s="174" t="s">
        <v>66</v>
      </c>
      <c r="F194" s="174"/>
    </row>
    <row r="195" spans="1:9">
      <c r="A195" s="78">
        <v>5241</v>
      </c>
      <c r="B195" s="49" t="s">
        <v>607</v>
      </c>
      <c r="C195" s="53" t="s">
        <v>167</v>
      </c>
      <c r="D195" s="174">
        <f>F195</f>
        <v>0</v>
      </c>
      <c r="E195" s="174" t="s">
        <v>66</v>
      </c>
      <c r="F195" s="174"/>
    </row>
    <row r="196" spans="1:9">
      <c r="A196" s="78">
        <v>5300</v>
      </c>
      <c r="B196" s="46" t="s">
        <v>664</v>
      </c>
      <c r="C196" s="47" t="s">
        <v>60</v>
      </c>
      <c r="D196" s="174">
        <f>F196</f>
        <v>0</v>
      </c>
      <c r="E196" s="174" t="s">
        <v>66</v>
      </c>
      <c r="F196" s="174">
        <f>F198</f>
        <v>0</v>
      </c>
    </row>
    <row r="197" spans="1:9">
      <c r="A197" s="81"/>
      <c r="B197" s="58" t="s">
        <v>513</v>
      </c>
      <c r="C197" s="63"/>
      <c r="D197" s="174"/>
      <c r="E197" s="174"/>
      <c r="F197" s="174"/>
    </row>
    <row r="198" spans="1:9">
      <c r="A198" s="78">
        <v>5311</v>
      </c>
      <c r="B198" s="49" t="s">
        <v>608</v>
      </c>
      <c r="C198" s="53" t="s">
        <v>168</v>
      </c>
      <c r="D198" s="174">
        <f>F198</f>
        <v>0</v>
      </c>
      <c r="E198" s="174" t="s">
        <v>66</v>
      </c>
      <c r="F198" s="174"/>
    </row>
    <row r="199" spans="1:9" ht="27">
      <c r="A199" s="78">
        <v>5400</v>
      </c>
      <c r="B199" s="46" t="s">
        <v>665</v>
      </c>
      <c r="C199" s="47" t="s">
        <v>60</v>
      </c>
      <c r="D199" s="174">
        <f>F199</f>
        <v>0</v>
      </c>
      <c r="E199" s="174" t="s">
        <v>66</v>
      </c>
      <c r="F199" s="174">
        <f>F201+F202+F203+F204</f>
        <v>0</v>
      </c>
    </row>
    <row r="200" spans="1:9">
      <c r="A200" s="81"/>
      <c r="B200" s="58" t="s">
        <v>513</v>
      </c>
      <c r="C200" s="63"/>
      <c r="D200" s="174"/>
      <c r="E200" s="174"/>
      <c r="F200" s="174"/>
    </row>
    <row r="201" spans="1:9">
      <c r="A201" s="78">
        <v>5411</v>
      </c>
      <c r="B201" s="49" t="s">
        <v>609</v>
      </c>
      <c r="C201" s="53" t="s">
        <v>169</v>
      </c>
      <c r="D201" s="174">
        <f>F201</f>
        <v>0</v>
      </c>
      <c r="E201" s="174" t="s">
        <v>66</v>
      </c>
      <c r="F201" s="174"/>
    </row>
    <row r="202" spans="1:9">
      <c r="A202" s="78">
        <v>5421</v>
      </c>
      <c r="B202" s="49" t="s">
        <v>610</v>
      </c>
      <c r="C202" s="53" t="s">
        <v>170</v>
      </c>
      <c r="D202" s="174">
        <f>F202</f>
        <v>0</v>
      </c>
      <c r="E202" s="174" t="s">
        <v>66</v>
      </c>
      <c r="F202" s="174"/>
    </row>
    <row r="203" spans="1:9">
      <c r="A203" s="78">
        <v>5431</v>
      </c>
      <c r="B203" s="49" t="s">
        <v>611</v>
      </c>
      <c r="C203" s="53" t="s">
        <v>171</v>
      </c>
      <c r="D203" s="174">
        <f>F203</f>
        <v>0</v>
      </c>
      <c r="E203" s="174" t="s">
        <v>66</v>
      </c>
      <c r="F203" s="174"/>
    </row>
    <row r="204" spans="1:9">
      <c r="A204" s="78">
        <v>5441</v>
      </c>
      <c r="B204" s="84" t="s">
        <v>612</v>
      </c>
      <c r="C204" s="53" t="s">
        <v>172</v>
      </c>
      <c r="D204" s="174">
        <f>F204</f>
        <v>0</v>
      </c>
      <c r="E204" s="174" t="s">
        <v>66</v>
      </c>
      <c r="F204" s="174"/>
    </row>
    <row r="205" spans="1:9" s="275" customFormat="1" ht="27">
      <c r="A205" s="85" t="s">
        <v>173</v>
      </c>
      <c r="B205" s="51" t="s">
        <v>613</v>
      </c>
      <c r="C205" s="86" t="s">
        <v>60</v>
      </c>
      <c r="D205" s="179">
        <f>F205</f>
        <v>0</v>
      </c>
      <c r="E205" s="179" t="s">
        <v>174</v>
      </c>
      <c r="F205" s="179">
        <f>F207+F212+F220+F223</f>
        <v>0</v>
      </c>
      <c r="I205" s="300"/>
    </row>
    <row r="206" spans="1:9" s="276" customFormat="1">
      <c r="A206" s="85"/>
      <c r="B206" s="56" t="s">
        <v>327</v>
      </c>
      <c r="C206" s="86"/>
      <c r="D206" s="174"/>
      <c r="E206" s="174"/>
      <c r="F206" s="174"/>
      <c r="I206" s="301"/>
    </row>
    <row r="207" spans="1:9" ht="27">
      <c r="A207" s="87" t="s">
        <v>175</v>
      </c>
      <c r="B207" s="51" t="s">
        <v>666</v>
      </c>
      <c r="C207" s="52" t="s">
        <v>60</v>
      </c>
      <c r="D207" s="174">
        <f>F207</f>
        <v>0</v>
      </c>
      <c r="E207" s="174" t="s">
        <v>174</v>
      </c>
      <c r="F207" s="174">
        <f>F209+F210+F211</f>
        <v>0</v>
      </c>
    </row>
    <row r="208" spans="1:9">
      <c r="A208" s="87"/>
      <c r="B208" s="56" t="s">
        <v>327</v>
      </c>
      <c r="C208" s="52"/>
      <c r="D208" s="174"/>
      <c r="E208" s="174"/>
      <c r="F208" s="174"/>
    </row>
    <row r="209" spans="1:9">
      <c r="A209" s="87" t="s">
        <v>176</v>
      </c>
      <c r="B209" s="71" t="s">
        <v>614</v>
      </c>
      <c r="C209" s="53" t="s">
        <v>177</v>
      </c>
      <c r="D209" s="174">
        <f>E209+F209</f>
        <v>0</v>
      </c>
      <c r="E209" s="174"/>
      <c r="F209" s="174"/>
    </row>
    <row r="210" spans="1:9" s="278" customFormat="1">
      <c r="A210" s="87" t="s">
        <v>178</v>
      </c>
      <c r="B210" s="71" t="s">
        <v>615</v>
      </c>
      <c r="C210" s="53" t="s">
        <v>179</v>
      </c>
      <c r="D210" s="174">
        <f>E210+F210</f>
        <v>0</v>
      </c>
      <c r="E210" s="277"/>
      <c r="F210" s="277"/>
      <c r="I210" s="302"/>
    </row>
    <row r="211" spans="1:9">
      <c r="A211" s="88" t="s">
        <v>180</v>
      </c>
      <c r="B211" s="71" t="s">
        <v>616</v>
      </c>
      <c r="C211" s="53" t="s">
        <v>181</v>
      </c>
      <c r="D211" s="174">
        <f>F211</f>
        <v>0</v>
      </c>
      <c r="E211" s="174" t="s">
        <v>174</v>
      </c>
      <c r="F211" s="174"/>
    </row>
    <row r="212" spans="1:9">
      <c r="A212" s="88" t="s">
        <v>182</v>
      </c>
      <c r="B212" s="51" t="s">
        <v>667</v>
      </c>
      <c r="C212" s="52" t="s">
        <v>60</v>
      </c>
      <c r="D212" s="174">
        <f>F212</f>
        <v>0</v>
      </c>
      <c r="E212" s="174" t="s">
        <v>174</v>
      </c>
      <c r="F212" s="174">
        <f>F214</f>
        <v>0</v>
      </c>
    </row>
    <row r="213" spans="1:9">
      <c r="A213" s="88"/>
      <c r="B213" s="56" t="s">
        <v>327</v>
      </c>
      <c r="C213" s="52"/>
      <c r="D213" s="174"/>
      <c r="E213" s="174"/>
      <c r="F213" s="174"/>
    </row>
    <row r="214" spans="1:9" ht="27">
      <c r="A214" s="88" t="s">
        <v>183</v>
      </c>
      <c r="B214" s="71" t="s">
        <v>617</v>
      </c>
      <c r="C214" s="54" t="s">
        <v>184</v>
      </c>
      <c r="D214" s="174">
        <f>F214</f>
        <v>0</v>
      </c>
      <c r="E214" s="174" t="s">
        <v>174</v>
      </c>
      <c r="F214" s="174"/>
    </row>
    <row r="215" spans="1:9" ht="27">
      <c r="A215" s="88" t="s">
        <v>185</v>
      </c>
      <c r="B215" s="71" t="s">
        <v>668</v>
      </c>
      <c r="C215" s="52" t="s">
        <v>60</v>
      </c>
      <c r="D215" s="174">
        <f>F215</f>
        <v>0</v>
      </c>
      <c r="E215" s="174" t="s">
        <v>174</v>
      </c>
      <c r="F215" s="174">
        <f>F217+F218+F219</f>
        <v>0</v>
      </c>
    </row>
    <row r="216" spans="1:9">
      <c r="A216" s="88"/>
      <c r="B216" s="51" t="s">
        <v>233</v>
      </c>
      <c r="C216" s="47"/>
      <c r="D216" s="174"/>
      <c r="E216" s="174"/>
      <c r="F216" s="174"/>
    </row>
    <row r="217" spans="1:9">
      <c r="A217" s="88" t="s">
        <v>186</v>
      </c>
      <c r="B217" s="51" t="s">
        <v>618</v>
      </c>
      <c r="C217" s="53" t="s">
        <v>187</v>
      </c>
      <c r="D217" s="174">
        <f>E217+F217</f>
        <v>0</v>
      </c>
      <c r="E217" s="174"/>
      <c r="F217" s="174"/>
    </row>
    <row r="218" spans="1:9" ht="18" customHeight="1">
      <c r="A218" s="89" t="s">
        <v>188</v>
      </c>
      <c r="B218" s="51" t="s">
        <v>619</v>
      </c>
      <c r="C218" s="54" t="s">
        <v>189</v>
      </c>
      <c r="D218" s="174">
        <f>F218</f>
        <v>0</v>
      </c>
      <c r="E218" s="174" t="s">
        <v>174</v>
      </c>
      <c r="F218" s="174"/>
    </row>
    <row r="219" spans="1:9">
      <c r="A219" s="88" t="s">
        <v>190</v>
      </c>
      <c r="B219" s="72" t="s">
        <v>620</v>
      </c>
      <c r="C219" s="54" t="s">
        <v>191</v>
      </c>
      <c r="D219" s="174">
        <f>F219</f>
        <v>0</v>
      </c>
      <c r="E219" s="174" t="s">
        <v>174</v>
      </c>
      <c r="F219" s="174"/>
    </row>
    <row r="220" spans="1:9" ht="27">
      <c r="A220" s="88" t="s">
        <v>192</v>
      </c>
      <c r="B220" s="51" t="s">
        <v>669</v>
      </c>
      <c r="C220" s="52" t="s">
        <v>60</v>
      </c>
      <c r="D220" s="174">
        <f>F220</f>
        <v>0</v>
      </c>
      <c r="E220" s="174" t="s">
        <v>174</v>
      </c>
      <c r="F220" s="174">
        <f>F222</f>
        <v>0</v>
      </c>
    </row>
    <row r="221" spans="1:9">
      <c r="A221" s="88"/>
      <c r="B221" s="56" t="s">
        <v>327</v>
      </c>
      <c r="C221" s="47"/>
      <c r="D221" s="174"/>
      <c r="E221" s="174"/>
      <c r="F221" s="174"/>
    </row>
    <row r="222" spans="1:9">
      <c r="A222" s="89" t="s">
        <v>193</v>
      </c>
      <c r="B222" s="71" t="s">
        <v>621</v>
      </c>
      <c r="C222" s="55" t="s">
        <v>194</v>
      </c>
      <c r="D222" s="174">
        <f>F222</f>
        <v>0</v>
      </c>
      <c r="E222" s="174" t="s">
        <v>174</v>
      </c>
      <c r="F222" s="174"/>
    </row>
    <row r="223" spans="1:9" ht="27">
      <c r="A223" s="88" t="s">
        <v>195</v>
      </c>
      <c r="B223" s="51" t="s">
        <v>670</v>
      </c>
      <c r="C223" s="52" t="s">
        <v>60</v>
      </c>
      <c r="D223" s="174">
        <f>F223</f>
        <v>0</v>
      </c>
      <c r="E223" s="174" t="s">
        <v>174</v>
      </c>
      <c r="F223" s="174">
        <f>F225+F226+F227+F228</f>
        <v>0</v>
      </c>
    </row>
    <row r="224" spans="1:9">
      <c r="A224" s="88"/>
      <c r="B224" s="56" t="s">
        <v>327</v>
      </c>
      <c r="C224" s="52"/>
      <c r="D224" s="174"/>
      <c r="E224" s="174"/>
      <c r="F224" s="174"/>
    </row>
    <row r="225" spans="1:9">
      <c r="A225" s="88" t="s">
        <v>196</v>
      </c>
      <c r="B225" s="71" t="s">
        <v>622</v>
      </c>
      <c r="C225" s="53" t="s">
        <v>197</v>
      </c>
      <c r="D225" s="174">
        <f>F225</f>
        <v>0</v>
      </c>
      <c r="E225" s="174" t="s">
        <v>174</v>
      </c>
      <c r="F225" s="174"/>
    </row>
    <row r="226" spans="1:9">
      <c r="A226" s="89" t="s">
        <v>198</v>
      </c>
      <c r="B226" s="71" t="s">
        <v>623</v>
      </c>
      <c r="C226" s="55" t="s">
        <v>199</v>
      </c>
      <c r="D226" s="174">
        <f>F226</f>
        <v>0</v>
      </c>
      <c r="E226" s="174" t="s">
        <v>174</v>
      </c>
      <c r="F226" s="174"/>
    </row>
    <row r="227" spans="1:9" ht="27">
      <c r="A227" s="88" t="s">
        <v>200</v>
      </c>
      <c r="B227" s="71" t="s">
        <v>624</v>
      </c>
      <c r="C227" s="54" t="s">
        <v>201</v>
      </c>
      <c r="D227" s="174">
        <f>F227</f>
        <v>0</v>
      </c>
      <c r="E227" s="174" t="s">
        <v>174</v>
      </c>
      <c r="F227" s="174"/>
    </row>
    <row r="228" spans="1:9" ht="27">
      <c r="A228" s="88" t="s">
        <v>202</v>
      </c>
      <c r="B228" s="71" t="s">
        <v>625</v>
      </c>
      <c r="C228" s="54" t="s">
        <v>203</v>
      </c>
      <c r="D228" s="174">
        <f>F228</f>
        <v>0</v>
      </c>
      <c r="E228" s="174" t="s">
        <v>174</v>
      </c>
      <c r="F228" s="174"/>
    </row>
    <row r="229" spans="1:9" s="280" customFormat="1">
      <c r="A229" s="279"/>
      <c r="B229" s="120"/>
      <c r="C229" s="279"/>
      <c r="D229" s="120"/>
      <c r="E229" s="120"/>
      <c r="F229" s="120"/>
      <c r="I229" s="303"/>
    </row>
    <row r="230" spans="1:9" s="280" customFormat="1">
      <c r="A230" s="279"/>
      <c r="B230" s="120"/>
      <c r="C230" s="279"/>
      <c r="D230" s="120"/>
      <c r="E230" s="120"/>
      <c r="F230" s="120"/>
      <c r="I230" s="303"/>
    </row>
    <row r="231" spans="1:9" s="280" customFormat="1">
      <c r="A231" s="279"/>
      <c r="B231" s="120"/>
      <c r="C231" s="279"/>
      <c r="D231" s="120"/>
      <c r="E231" s="120"/>
      <c r="F231" s="120"/>
      <c r="I231" s="303"/>
    </row>
    <row r="232" spans="1:9" s="280" customFormat="1">
      <c r="A232" s="279"/>
      <c r="B232" s="120"/>
      <c r="C232" s="279"/>
      <c r="D232" s="120"/>
      <c r="E232" s="120"/>
      <c r="F232" s="120"/>
      <c r="I232" s="303"/>
    </row>
    <row r="233" spans="1:9" s="280" customFormat="1">
      <c r="A233" s="279"/>
      <c r="B233" s="120"/>
      <c r="C233" s="279"/>
      <c r="D233" s="120"/>
      <c r="E233" s="120"/>
      <c r="F233" s="120"/>
      <c r="I233" s="303"/>
    </row>
    <row r="234" spans="1:9" s="280" customFormat="1">
      <c r="A234" s="279"/>
      <c r="B234" s="120"/>
      <c r="C234" s="279"/>
      <c r="D234" s="120"/>
      <c r="E234" s="120"/>
      <c r="F234" s="120"/>
      <c r="I234" s="303"/>
    </row>
    <row r="235" spans="1:9" s="280" customFormat="1">
      <c r="A235" s="279"/>
      <c r="B235" s="120"/>
      <c r="C235" s="279"/>
      <c r="D235" s="120"/>
      <c r="E235" s="120"/>
      <c r="F235" s="120"/>
      <c r="I235" s="303"/>
    </row>
    <row r="236" spans="1:9" s="280" customFormat="1">
      <c r="A236" s="279"/>
      <c r="B236" s="120"/>
      <c r="C236" s="279"/>
      <c r="D236" s="120"/>
      <c r="E236" s="120"/>
      <c r="F236" s="120"/>
      <c r="I236" s="303"/>
    </row>
    <row r="237" spans="1:9" s="280" customFormat="1">
      <c r="A237" s="279"/>
      <c r="B237" s="120"/>
      <c r="C237" s="279"/>
      <c r="D237" s="120"/>
      <c r="E237" s="120"/>
      <c r="F237" s="120"/>
      <c r="I237" s="303"/>
    </row>
    <row r="238" spans="1:9" s="280" customFormat="1">
      <c r="A238" s="279"/>
      <c r="B238" s="120"/>
      <c r="C238" s="279"/>
      <c r="D238" s="120"/>
      <c r="E238" s="120"/>
      <c r="F238" s="120"/>
      <c r="I238" s="303"/>
    </row>
    <row r="239" spans="1:9" s="280" customFormat="1">
      <c r="A239" s="279"/>
      <c r="B239" s="120"/>
      <c r="C239" s="279"/>
      <c r="D239" s="120"/>
      <c r="E239" s="120"/>
      <c r="F239" s="120"/>
      <c r="I239" s="303"/>
    </row>
    <row r="240" spans="1:9" s="280" customFormat="1">
      <c r="A240" s="279"/>
      <c r="B240" s="120"/>
      <c r="C240" s="279"/>
      <c r="D240" s="120"/>
      <c r="E240" s="120"/>
      <c r="F240" s="120"/>
      <c r="I240" s="303"/>
    </row>
    <row r="241" spans="1:9" s="280" customFormat="1">
      <c r="A241" s="279"/>
      <c r="B241" s="120"/>
      <c r="C241" s="279"/>
      <c r="D241" s="120"/>
      <c r="E241" s="120"/>
      <c r="F241" s="120"/>
      <c r="I241" s="303"/>
    </row>
    <row r="242" spans="1:9" s="280" customFormat="1">
      <c r="A242" s="279"/>
      <c r="B242" s="120"/>
      <c r="C242" s="279"/>
      <c r="D242" s="120"/>
      <c r="E242" s="120"/>
      <c r="F242" s="120"/>
      <c r="I242" s="303"/>
    </row>
    <row r="243" spans="1:9" s="280" customFormat="1">
      <c r="A243" s="279"/>
      <c r="B243" s="120"/>
      <c r="C243" s="279"/>
      <c r="D243" s="120"/>
      <c r="E243" s="120"/>
      <c r="F243" s="120"/>
      <c r="I243" s="303"/>
    </row>
    <row r="244" spans="1:9" s="280" customFormat="1">
      <c r="A244" s="279"/>
      <c r="B244" s="120"/>
      <c r="C244" s="279"/>
      <c r="D244" s="120"/>
      <c r="E244" s="120"/>
      <c r="F244" s="120"/>
      <c r="I244" s="303"/>
    </row>
    <row r="245" spans="1:9" s="280" customFormat="1">
      <c r="A245" s="279"/>
      <c r="B245" s="120"/>
      <c r="C245" s="279"/>
      <c r="D245" s="120"/>
      <c r="E245" s="120"/>
      <c r="F245" s="120"/>
      <c r="I245" s="303"/>
    </row>
    <row r="246" spans="1:9" s="280" customFormat="1">
      <c r="A246" s="279"/>
      <c r="B246" s="120"/>
      <c r="C246" s="279"/>
      <c r="D246" s="120"/>
      <c r="E246" s="120"/>
      <c r="F246" s="120"/>
      <c r="I246" s="303"/>
    </row>
    <row r="247" spans="1:9" s="280" customFormat="1">
      <c r="A247" s="279"/>
      <c r="B247" s="120"/>
      <c r="C247" s="279"/>
      <c r="D247" s="120"/>
      <c r="E247" s="120"/>
      <c r="F247" s="120"/>
      <c r="I247" s="303"/>
    </row>
    <row r="248" spans="1:9" s="280" customFormat="1">
      <c r="A248" s="279"/>
      <c r="B248" s="120"/>
      <c r="C248" s="279"/>
      <c r="D248" s="120"/>
      <c r="E248" s="120"/>
      <c r="F248" s="120"/>
      <c r="I248" s="303"/>
    </row>
    <row r="249" spans="1:9" s="280" customFormat="1">
      <c r="A249" s="279"/>
      <c r="B249" s="120"/>
      <c r="C249" s="279"/>
      <c r="D249" s="120"/>
      <c r="E249" s="120"/>
      <c r="F249" s="120"/>
      <c r="I249" s="303"/>
    </row>
    <row r="250" spans="1:9" s="280" customFormat="1">
      <c r="A250" s="279"/>
      <c r="B250" s="120"/>
      <c r="C250" s="279"/>
      <c r="D250" s="120"/>
      <c r="E250" s="120"/>
      <c r="F250" s="120"/>
      <c r="I250" s="303"/>
    </row>
    <row r="251" spans="1:9" s="280" customFormat="1">
      <c r="A251" s="279"/>
      <c r="B251" s="120"/>
      <c r="C251" s="279"/>
      <c r="D251" s="120"/>
      <c r="E251" s="120"/>
      <c r="F251" s="120"/>
      <c r="I251" s="303"/>
    </row>
    <row r="252" spans="1:9" s="280" customFormat="1">
      <c r="A252" s="279"/>
      <c r="B252" s="120"/>
      <c r="C252" s="279"/>
      <c r="D252" s="120"/>
      <c r="E252" s="120"/>
      <c r="F252" s="120"/>
      <c r="I252" s="303"/>
    </row>
    <row r="253" spans="1:9" s="280" customFormat="1">
      <c r="A253" s="279"/>
      <c r="B253" s="120"/>
      <c r="C253" s="279"/>
      <c r="D253" s="120"/>
      <c r="E253" s="120"/>
      <c r="F253" s="120"/>
      <c r="I253" s="303"/>
    </row>
    <row r="254" spans="1:9" s="280" customFormat="1">
      <c r="A254" s="279"/>
      <c r="B254" s="120"/>
      <c r="C254" s="279"/>
      <c r="D254" s="120"/>
      <c r="E254" s="120"/>
      <c r="F254" s="120"/>
      <c r="I254" s="303"/>
    </row>
    <row r="255" spans="1:9" s="280" customFormat="1">
      <c r="A255" s="279"/>
      <c r="B255" s="120"/>
      <c r="C255" s="279"/>
      <c r="D255" s="120"/>
      <c r="E255" s="120"/>
      <c r="F255" s="120"/>
      <c r="I255" s="303"/>
    </row>
    <row r="256" spans="1:9" s="280" customFormat="1">
      <c r="A256" s="279"/>
      <c r="B256" s="120"/>
      <c r="C256" s="279"/>
      <c r="D256" s="120"/>
      <c r="E256" s="120"/>
      <c r="F256" s="120"/>
      <c r="I256" s="303"/>
    </row>
    <row r="257" spans="1:9" s="280" customFormat="1">
      <c r="A257" s="279"/>
      <c r="B257" s="120"/>
      <c r="C257" s="279"/>
      <c r="D257" s="120"/>
      <c r="E257" s="120"/>
      <c r="F257" s="120"/>
      <c r="I257" s="303"/>
    </row>
    <row r="258" spans="1:9" s="280" customFormat="1">
      <c r="A258" s="279"/>
      <c r="B258" s="120"/>
      <c r="C258" s="279"/>
      <c r="D258" s="120"/>
      <c r="E258" s="120"/>
      <c r="F258" s="120"/>
      <c r="I258" s="303"/>
    </row>
    <row r="259" spans="1:9" s="280" customFormat="1">
      <c r="A259" s="279"/>
      <c r="B259" s="120"/>
      <c r="C259" s="279"/>
      <c r="D259" s="120"/>
      <c r="E259" s="120"/>
      <c r="F259" s="120"/>
      <c r="I259" s="303"/>
    </row>
    <row r="260" spans="1:9" s="280" customFormat="1">
      <c r="A260" s="279"/>
      <c r="B260" s="120"/>
      <c r="C260" s="279"/>
      <c r="D260" s="120"/>
      <c r="E260" s="120"/>
      <c r="F260" s="120"/>
      <c r="I260" s="303"/>
    </row>
    <row r="261" spans="1:9" s="280" customFormat="1">
      <c r="A261" s="279"/>
      <c r="B261" s="120"/>
      <c r="C261" s="279"/>
      <c r="D261" s="120"/>
      <c r="E261" s="120"/>
      <c r="F261" s="120"/>
      <c r="I261" s="303"/>
    </row>
    <row r="262" spans="1:9" s="280" customFormat="1">
      <c r="A262" s="279"/>
      <c r="B262" s="120"/>
      <c r="C262" s="279"/>
      <c r="D262" s="120"/>
      <c r="E262" s="120"/>
      <c r="F262" s="120"/>
      <c r="I262" s="303"/>
    </row>
    <row r="263" spans="1:9" s="280" customFormat="1">
      <c r="A263" s="279"/>
      <c r="B263" s="120"/>
      <c r="C263" s="279"/>
      <c r="D263" s="120"/>
      <c r="E263" s="120"/>
      <c r="F263" s="120"/>
      <c r="I263" s="303"/>
    </row>
    <row r="264" spans="1:9" s="280" customFormat="1">
      <c r="A264" s="279"/>
      <c r="B264" s="120"/>
      <c r="C264" s="279"/>
      <c r="D264" s="120"/>
      <c r="E264" s="120"/>
      <c r="F264" s="120"/>
      <c r="I264" s="303"/>
    </row>
    <row r="265" spans="1:9" s="280" customFormat="1">
      <c r="A265" s="279"/>
      <c r="B265" s="120"/>
      <c r="C265" s="279"/>
      <c r="D265" s="120"/>
      <c r="E265" s="120"/>
      <c r="F265" s="120"/>
      <c r="I265" s="303"/>
    </row>
    <row r="266" spans="1:9" s="280" customFormat="1">
      <c r="A266" s="279"/>
      <c r="B266" s="120"/>
      <c r="C266" s="279"/>
      <c r="D266" s="120"/>
      <c r="E266" s="120"/>
      <c r="F266" s="120"/>
      <c r="I266" s="303"/>
    </row>
    <row r="267" spans="1:9" s="280" customFormat="1">
      <c r="A267" s="279"/>
      <c r="B267" s="120"/>
      <c r="C267" s="279"/>
      <c r="D267" s="120"/>
      <c r="E267" s="120"/>
      <c r="F267" s="120"/>
      <c r="I267" s="303"/>
    </row>
    <row r="268" spans="1:9" s="280" customFormat="1">
      <c r="A268" s="279"/>
      <c r="B268" s="120"/>
      <c r="C268" s="279"/>
      <c r="D268" s="120"/>
      <c r="E268" s="120"/>
      <c r="F268" s="120"/>
      <c r="I268" s="303"/>
    </row>
    <row r="269" spans="1:9" s="280" customFormat="1">
      <c r="A269" s="279"/>
      <c r="B269" s="120"/>
      <c r="C269" s="279"/>
      <c r="D269" s="120"/>
      <c r="E269" s="120"/>
      <c r="F269" s="120"/>
      <c r="I269" s="303"/>
    </row>
    <row r="270" spans="1:9" s="280" customFormat="1">
      <c r="A270" s="279"/>
      <c r="B270" s="120"/>
      <c r="C270" s="279"/>
      <c r="D270" s="120"/>
      <c r="E270" s="120"/>
      <c r="F270" s="120"/>
      <c r="I270" s="303"/>
    </row>
    <row r="271" spans="1:9" s="280" customFormat="1">
      <c r="A271" s="279"/>
      <c r="B271" s="120"/>
      <c r="C271" s="279"/>
      <c r="D271" s="120"/>
      <c r="E271" s="120"/>
      <c r="F271" s="120"/>
      <c r="I271" s="303"/>
    </row>
    <row r="272" spans="1:9" s="280" customFormat="1">
      <c r="A272" s="279"/>
      <c r="B272" s="120"/>
      <c r="C272" s="279"/>
      <c r="D272" s="120"/>
      <c r="E272" s="120"/>
      <c r="F272" s="120"/>
      <c r="I272" s="303"/>
    </row>
    <row r="273" spans="1:9" s="280" customFormat="1">
      <c r="A273" s="279"/>
      <c r="B273" s="120"/>
      <c r="C273" s="279"/>
      <c r="D273" s="120"/>
      <c r="E273" s="120"/>
      <c r="F273" s="120"/>
      <c r="I273" s="303"/>
    </row>
    <row r="274" spans="1:9" s="280" customFormat="1">
      <c r="A274" s="279"/>
      <c r="B274" s="120"/>
      <c r="C274" s="279"/>
      <c r="D274" s="120"/>
      <c r="E274" s="120"/>
      <c r="F274" s="120"/>
      <c r="I274" s="303"/>
    </row>
    <row r="275" spans="1:9" s="280" customFormat="1">
      <c r="A275" s="279"/>
      <c r="B275" s="120"/>
      <c r="C275" s="279"/>
      <c r="D275" s="120"/>
      <c r="E275" s="120"/>
      <c r="F275" s="120"/>
      <c r="I275" s="303"/>
    </row>
    <row r="276" spans="1:9" s="280" customFormat="1">
      <c r="A276" s="279"/>
      <c r="B276" s="120"/>
      <c r="C276" s="279"/>
      <c r="D276" s="120"/>
      <c r="E276" s="120"/>
      <c r="F276" s="120"/>
      <c r="I276" s="303"/>
    </row>
    <row r="277" spans="1:9" s="280" customFormat="1">
      <c r="A277" s="279"/>
      <c r="B277" s="120"/>
      <c r="C277" s="279"/>
      <c r="D277" s="120"/>
      <c r="E277" s="120"/>
      <c r="F277" s="120"/>
      <c r="I277" s="303"/>
    </row>
    <row r="278" spans="1:9" s="280" customFormat="1">
      <c r="A278" s="279"/>
      <c r="B278" s="120"/>
      <c r="C278" s="279"/>
      <c r="D278" s="120"/>
      <c r="E278" s="120"/>
      <c r="F278" s="120"/>
      <c r="I278" s="303"/>
    </row>
    <row r="279" spans="1:9" s="280" customFormat="1">
      <c r="A279" s="279"/>
      <c r="B279" s="120"/>
      <c r="C279" s="279"/>
      <c r="D279" s="120"/>
      <c r="E279" s="120"/>
      <c r="F279" s="120"/>
      <c r="I279" s="303"/>
    </row>
    <row r="280" spans="1:9" s="280" customFormat="1">
      <c r="A280" s="279"/>
      <c r="B280" s="120"/>
      <c r="C280" s="279"/>
      <c r="D280" s="120"/>
      <c r="E280" s="120"/>
      <c r="F280" s="120"/>
      <c r="I280" s="303"/>
    </row>
    <row r="281" spans="1:9" s="280" customFormat="1">
      <c r="A281" s="279"/>
      <c r="B281" s="120"/>
      <c r="C281" s="279"/>
      <c r="D281" s="120"/>
      <c r="E281" s="120"/>
      <c r="F281" s="120"/>
      <c r="I281" s="303"/>
    </row>
    <row r="282" spans="1:9" s="280" customFormat="1">
      <c r="A282" s="279"/>
      <c r="B282" s="120"/>
      <c r="C282" s="279"/>
      <c r="D282" s="120"/>
      <c r="E282" s="120"/>
      <c r="F282" s="120"/>
      <c r="I282" s="303"/>
    </row>
    <row r="283" spans="1:9" s="280" customFormat="1">
      <c r="A283" s="279"/>
      <c r="B283" s="120"/>
      <c r="C283" s="279"/>
      <c r="D283" s="120"/>
      <c r="E283" s="120"/>
      <c r="F283" s="120"/>
      <c r="I283" s="303"/>
    </row>
    <row r="284" spans="1:9" s="280" customFormat="1">
      <c r="A284" s="279"/>
      <c r="B284" s="120"/>
      <c r="C284" s="279"/>
      <c r="D284" s="120"/>
      <c r="E284" s="120"/>
      <c r="F284" s="120"/>
      <c r="I284" s="303"/>
    </row>
    <row r="285" spans="1:9" s="280" customFormat="1">
      <c r="A285" s="279"/>
      <c r="B285" s="120"/>
      <c r="C285" s="279"/>
      <c r="D285" s="120"/>
      <c r="E285" s="120"/>
      <c r="F285" s="120"/>
      <c r="I285" s="303"/>
    </row>
    <row r="286" spans="1:9" s="280" customFormat="1">
      <c r="A286" s="279"/>
      <c r="B286" s="120"/>
      <c r="C286" s="279"/>
      <c r="D286" s="120"/>
      <c r="E286" s="120"/>
      <c r="F286" s="120"/>
      <c r="I286" s="303"/>
    </row>
    <row r="287" spans="1:9" s="280" customFormat="1">
      <c r="A287" s="279"/>
      <c r="B287" s="120"/>
      <c r="C287" s="279"/>
      <c r="D287" s="120"/>
      <c r="E287" s="120"/>
      <c r="F287" s="120"/>
      <c r="I287" s="303"/>
    </row>
    <row r="288" spans="1:9" s="280" customFormat="1">
      <c r="A288" s="279"/>
      <c r="B288" s="120"/>
      <c r="C288" s="279"/>
      <c r="D288" s="120"/>
      <c r="E288" s="120"/>
      <c r="F288" s="120"/>
      <c r="I288" s="303"/>
    </row>
    <row r="289" spans="1:9" s="280" customFormat="1">
      <c r="A289" s="279"/>
      <c r="B289" s="120"/>
      <c r="C289" s="279"/>
      <c r="D289" s="120"/>
      <c r="E289" s="120"/>
      <c r="F289" s="120"/>
      <c r="I289" s="303"/>
    </row>
    <row r="290" spans="1:9" s="280" customFormat="1">
      <c r="A290" s="279"/>
      <c r="B290" s="120"/>
      <c r="C290" s="279"/>
      <c r="D290" s="120"/>
      <c r="E290" s="120"/>
      <c r="F290" s="120"/>
      <c r="I290" s="303"/>
    </row>
    <row r="291" spans="1:9" s="280" customFormat="1">
      <c r="A291" s="279"/>
      <c r="B291" s="120"/>
      <c r="C291" s="279"/>
      <c r="D291" s="120"/>
      <c r="E291" s="120"/>
      <c r="F291" s="120"/>
      <c r="I291" s="303"/>
    </row>
    <row r="292" spans="1:9" s="280" customFormat="1">
      <c r="A292" s="279"/>
      <c r="B292" s="120"/>
      <c r="C292" s="279"/>
      <c r="D292" s="120"/>
      <c r="E292" s="120"/>
      <c r="F292" s="120"/>
      <c r="I292" s="303"/>
    </row>
    <row r="293" spans="1:9" s="280" customFormat="1">
      <c r="A293" s="279"/>
      <c r="B293" s="120"/>
      <c r="C293" s="279"/>
      <c r="D293" s="120"/>
      <c r="E293" s="120"/>
      <c r="F293" s="120"/>
      <c r="I293" s="303"/>
    </row>
    <row r="294" spans="1:9" s="280" customFormat="1">
      <c r="A294" s="279"/>
      <c r="B294" s="120"/>
      <c r="C294" s="279"/>
      <c r="D294" s="120"/>
      <c r="E294" s="120"/>
      <c r="F294" s="120"/>
      <c r="I294" s="303"/>
    </row>
    <row r="295" spans="1:9" s="280" customFormat="1">
      <c r="A295" s="279"/>
      <c r="B295" s="120"/>
      <c r="C295" s="279"/>
      <c r="D295" s="120"/>
      <c r="E295" s="120"/>
      <c r="F295" s="120"/>
      <c r="I295" s="303"/>
    </row>
    <row r="296" spans="1:9" s="280" customFormat="1">
      <c r="A296" s="279"/>
      <c r="B296" s="120"/>
      <c r="C296" s="279"/>
      <c r="D296" s="120"/>
      <c r="E296" s="120"/>
      <c r="F296" s="120"/>
      <c r="I296" s="303"/>
    </row>
    <row r="297" spans="1:9" s="280" customFormat="1">
      <c r="A297" s="279"/>
      <c r="B297" s="120"/>
      <c r="C297" s="279"/>
      <c r="D297" s="120"/>
      <c r="E297" s="120"/>
      <c r="F297" s="120"/>
      <c r="I297" s="303"/>
    </row>
    <row r="298" spans="1:9" s="280" customFormat="1">
      <c r="A298" s="279"/>
      <c r="B298" s="120"/>
      <c r="C298" s="279"/>
      <c r="D298" s="120"/>
      <c r="E298" s="120"/>
      <c r="F298" s="120"/>
      <c r="I298" s="303"/>
    </row>
    <row r="299" spans="1:9" s="280" customFormat="1">
      <c r="A299" s="279"/>
      <c r="B299" s="120"/>
      <c r="C299" s="279"/>
      <c r="D299" s="120"/>
      <c r="E299" s="120"/>
      <c r="F299" s="120"/>
      <c r="I299" s="303"/>
    </row>
    <row r="300" spans="1:9" s="280" customFormat="1">
      <c r="A300" s="279"/>
      <c r="B300" s="120"/>
      <c r="C300" s="279"/>
      <c r="D300" s="120"/>
      <c r="E300" s="120"/>
      <c r="F300" s="120"/>
      <c r="I300" s="303"/>
    </row>
    <row r="301" spans="1:9" s="280" customFormat="1">
      <c r="A301" s="279"/>
      <c r="B301" s="120"/>
      <c r="C301" s="279"/>
      <c r="D301" s="120"/>
      <c r="E301" s="120"/>
      <c r="F301" s="120"/>
      <c r="I301" s="303"/>
    </row>
    <row r="302" spans="1:9" s="280" customFormat="1">
      <c r="A302" s="279"/>
      <c r="B302" s="120"/>
      <c r="C302" s="279"/>
      <c r="D302" s="120"/>
      <c r="E302" s="120"/>
      <c r="F302" s="120"/>
      <c r="I302" s="303"/>
    </row>
    <row r="303" spans="1:9" s="280" customFormat="1">
      <c r="A303" s="279"/>
      <c r="B303" s="120"/>
      <c r="C303" s="279"/>
      <c r="D303" s="120"/>
      <c r="E303" s="120"/>
      <c r="F303" s="120"/>
      <c r="I303" s="303"/>
    </row>
    <row r="304" spans="1:9" s="280" customFormat="1">
      <c r="A304" s="279"/>
      <c r="B304" s="120"/>
      <c r="C304" s="279"/>
      <c r="D304" s="120"/>
      <c r="E304" s="120"/>
      <c r="F304" s="120"/>
      <c r="I304" s="303"/>
    </row>
    <row r="305" spans="1:9" s="280" customFormat="1">
      <c r="A305" s="279"/>
      <c r="B305" s="120"/>
      <c r="C305" s="279"/>
      <c r="D305" s="120"/>
      <c r="E305" s="120"/>
      <c r="F305" s="120"/>
      <c r="I305" s="303"/>
    </row>
    <row r="306" spans="1:9" s="280" customFormat="1">
      <c r="A306" s="279"/>
      <c r="B306" s="120"/>
      <c r="C306" s="279"/>
      <c r="D306" s="120"/>
      <c r="E306" s="120"/>
      <c r="F306" s="120"/>
      <c r="I306" s="303"/>
    </row>
    <row r="307" spans="1:9" s="280" customFormat="1">
      <c r="A307" s="279"/>
      <c r="B307" s="120"/>
      <c r="C307" s="279"/>
      <c r="D307" s="120"/>
      <c r="E307" s="120"/>
      <c r="F307" s="120"/>
      <c r="I307" s="303"/>
    </row>
    <row r="308" spans="1:9" s="280" customFormat="1">
      <c r="A308" s="279"/>
      <c r="B308" s="120"/>
      <c r="C308" s="279"/>
      <c r="D308" s="120"/>
      <c r="E308" s="120"/>
      <c r="F308" s="120"/>
      <c r="I308" s="303"/>
    </row>
    <row r="309" spans="1:9" s="280" customFormat="1">
      <c r="A309" s="279"/>
      <c r="B309" s="120"/>
      <c r="C309" s="279"/>
      <c r="D309" s="120"/>
      <c r="E309" s="120"/>
      <c r="F309" s="120"/>
      <c r="I309" s="303"/>
    </row>
    <row r="310" spans="1:9" s="280" customFormat="1">
      <c r="A310" s="279"/>
      <c r="B310" s="120"/>
      <c r="C310" s="279"/>
      <c r="D310" s="120"/>
      <c r="E310" s="120"/>
      <c r="F310" s="120"/>
      <c r="I310" s="303"/>
    </row>
    <row r="311" spans="1:9" s="280" customFormat="1">
      <c r="A311" s="279"/>
      <c r="B311" s="120"/>
      <c r="C311" s="279"/>
      <c r="D311" s="120"/>
      <c r="E311" s="120"/>
      <c r="F311" s="120"/>
      <c r="I311" s="303"/>
    </row>
    <row r="312" spans="1:9" s="280" customFormat="1">
      <c r="A312" s="279"/>
      <c r="B312" s="120"/>
      <c r="C312" s="279"/>
      <c r="D312" s="120"/>
      <c r="E312" s="120"/>
      <c r="F312" s="120"/>
      <c r="I312" s="303"/>
    </row>
    <row r="313" spans="1:9" s="280" customFormat="1">
      <c r="A313" s="279"/>
      <c r="B313" s="120"/>
      <c r="C313" s="279"/>
      <c r="D313" s="120"/>
      <c r="E313" s="120"/>
      <c r="F313" s="120"/>
      <c r="I313" s="303"/>
    </row>
    <row r="314" spans="1:9" s="280" customFormat="1">
      <c r="A314" s="279"/>
      <c r="B314" s="120"/>
      <c r="C314" s="279"/>
      <c r="D314" s="120"/>
      <c r="E314" s="120"/>
      <c r="F314" s="120"/>
      <c r="I314" s="303"/>
    </row>
    <row r="315" spans="1:9" s="280" customFormat="1">
      <c r="A315" s="279"/>
      <c r="B315" s="120"/>
      <c r="C315" s="279"/>
      <c r="D315" s="120"/>
      <c r="E315" s="120"/>
      <c r="F315" s="120"/>
      <c r="I315" s="303"/>
    </row>
    <row r="316" spans="1:9" s="280" customFormat="1">
      <c r="A316" s="279"/>
      <c r="B316" s="120"/>
      <c r="C316" s="279"/>
      <c r="D316" s="120"/>
      <c r="E316" s="120"/>
      <c r="F316" s="120"/>
      <c r="I316" s="303"/>
    </row>
    <row r="317" spans="1:9" s="280" customFormat="1">
      <c r="A317" s="279"/>
      <c r="B317" s="120"/>
      <c r="C317" s="279"/>
      <c r="D317" s="120"/>
      <c r="E317" s="120"/>
      <c r="F317" s="120"/>
      <c r="I317" s="303"/>
    </row>
    <row r="318" spans="1:9" s="280" customFormat="1">
      <c r="A318" s="279"/>
      <c r="B318" s="120"/>
      <c r="C318" s="279"/>
      <c r="D318" s="120"/>
      <c r="E318" s="120"/>
      <c r="F318" s="120"/>
      <c r="I318" s="303"/>
    </row>
    <row r="319" spans="1:9" s="280" customFormat="1">
      <c r="A319" s="279"/>
      <c r="B319" s="120"/>
      <c r="C319" s="279"/>
      <c r="D319" s="120"/>
      <c r="E319" s="120"/>
      <c r="F319" s="120"/>
      <c r="I319" s="303"/>
    </row>
    <row r="320" spans="1:9" s="280" customFormat="1">
      <c r="A320" s="279"/>
      <c r="B320" s="120"/>
      <c r="C320" s="279"/>
      <c r="D320" s="120"/>
      <c r="E320" s="120"/>
      <c r="F320" s="120"/>
      <c r="I320" s="303"/>
    </row>
    <row r="321" spans="1:9" s="280" customFormat="1">
      <c r="A321" s="279"/>
      <c r="B321" s="120"/>
      <c r="C321" s="279"/>
      <c r="D321" s="120"/>
      <c r="E321" s="120"/>
      <c r="F321" s="120"/>
      <c r="I321" s="303"/>
    </row>
    <row r="322" spans="1:9" s="280" customFormat="1">
      <c r="A322" s="279"/>
      <c r="B322" s="120"/>
      <c r="C322" s="279"/>
      <c r="D322" s="120"/>
      <c r="E322" s="120"/>
      <c r="F322" s="120"/>
      <c r="I322" s="303"/>
    </row>
    <row r="323" spans="1:9" s="280" customFormat="1">
      <c r="A323" s="279"/>
      <c r="B323" s="120"/>
      <c r="C323" s="279"/>
      <c r="D323" s="120"/>
      <c r="E323" s="120"/>
      <c r="F323" s="120"/>
      <c r="I323" s="303"/>
    </row>
    <row r="324" spans="1:9" s="280" customFormat="1">
      <c r="A324" s="279"/>
      <c r="B324" s="120"/>
      <c r="C324" s="279"/>
      <c r="D324" s="120"/>
      <c r="E324" s="120"/>
      <c r="F324" s="120"/>
      <c r="I324" s="303"/>
    </row>
    <row r="325" spans="1:9" s="280" customFormat="1">
      <c r="A325" s="279"/>
      <c r="B325" s="120"/>
      <c r="C325" s="279"/>
      <c r="D325" s="120"/>
      <c r="E325" s="120"/>
      <c r="F325" s="120"/>
      <c r="I325" s="303"/>
    </row>
    <row r="326" spans="1:9" s="280" customFormat="1">
      <c r="A326" s="279"/>
      <c r="B326" s="120"/>
      <c r="C326" s="279"/>
      <c r="D326" s="120"/>
      <c r="E326" s="120"/>
      <c r="F326" s="120"/>
      <c r="I326" s="303"/>
    </row>
    <row r="327" spans="1:9" s="280" customFormat="1">
      <c r="A327" s="279"/>
      <c r="B327" s="120"/>
      <c r="C327" s="279"/>
      <c r="D327" s="120"/>
      <c r="E327" s="120"/>
      <c r="F327" s="120"/>
      <c r="I327" s="303"/>
    </row>
    <row r="328" spans="1:9" s="280" customFormat="1">
      <c r="A328" s="279"/>
      <c r="B328" s="120"/>
      <c r="C328" s="279"/>
      <c r="D328" s="120"/>
      <c r="E328" s="120"/>
      <c r="F328" s="120"/>
      <c r="I328" s="303"/>
    </row>
    <row r="329" spans="1:9" s="280" customFormat="1">
      <c r="A329" s="279"/>
      <c r="B329" s="120"/>
      <c r="C329" s="279"/>
      <c r="D329" s="120"/>
      <c r="E329" s="120"/>
      <c r="F329" s="120"/>
      <c r="I329" s="303"/>
    </row>
    <row r="330" spans="1:9" s="280" customFormat="1">
      <c r="A330" s="279"/>
      <c r="B330" s="120"/>
      <c r="C330" s="279"/>
      <c r="D330" s="120"/>
      <c r="E330" s="120"/>
      <c r="F330" s="120"/>
      <c r="I330" s="303"/>
    </row>
    <row r="331" spans="1:9" s="280" customFormat="1">
      <c r="A331" s="279"/>
      <c r="B331" s="120"/>
      <c r="C331" s="279"/>
      <c r="D331" s="120"/>
      <c r="E331" s="120"/>
      <c r="F331" s="120"/>
      <c r="I331" s="303"/>
    </row>
    <row r="332" spans="1:9" s="280" customFormat="1">
      <c r="A332" s="279"/>
      <c r="B332" s="120"/>
      <c r="C332" s="279"/>
      <c r="D332" s="120"/>
      <c r="E332" s="120"/>
      <c r="F332" s="120"/>
      <c r="I332" s="303"/>
    </row>
    <row r="333" spans="1:9" s="280" customFormat="1">
      <c r="A333" s="279"/>
      <c r="B333" s="120"/>
      <c r="C333" s="279"/>
      <c r="D333" s="120"/>
      <c r="E333" s="120"/>
      <c r="F333" s="120"/>
      <c r="I333" s="303"/>
    </row>
    <row r="334" spans="1:9" s="280" customFormat="1">
      <c r="A334" s="279"/>
      <c r="B334" s="120"/>
      <c r="C334" s="279"/>
      <c r="D334" s="120"/>
      <c r="E334" s="120"/>
      <c r="F334" s="120"/>
      <c r="I334" s="303"/>
    </row>
    <row r="335" spans="1:9" s="280" customFormat="1">
      <c r="A335" s="279"/>
      <c r="B335" s="120"/>
      <c r="C335" s="279"/>
      <c r="D335" s="120"/>
      <c r="E335" s="120"/>
      <c r="F335" s="120"/>
      <c r="I335" s="303"/>
    </row>
    <row r="336" spans="1:9" s="280" customFormat="1">
      <c r="A336" s="279"/>
      <c r="B336" s="120"/>
      <c r="C336" s="279"/>
      <c r="D336" s="120"/>
      <c r="E336" s="120"/>
      <c r="F336" s="120"/>
      <c r="I336" s="303"/>
    </row>
    <row r="337" spans="1:9" s="280" customFormat="1">
      <c r="A337" s="279"/>
      <c r="B337" s="120"/>
      <c r="C337" s="279"/>
      <c r="D337" s="120"/>
      <c r="E337" s="120"/>
      <c r="F337" s="120"/>
      <c r="I337" s="303"/>
    </row>
    <row r="338" spans="1:9" s="280" customFormat="1">
      <c r="A338" s="279"/>
      <c r="B338" s="120"/>
      <c r="C338" s="279"/>
      <c r="D338" s="120"/>
      <c r="E338" s="120"/>
      <c r="F338" s="120"/>
      <c r="I338" s="303"/>
    </row>
    <row r="339" spans="1:9" s="280" customFormat="1">
      <c r="A339" s="279"/>
      <c r="B339" s="120"/>
      <c r="C339" s="279"/>
      <c r="D339" s="120"/>
      <c r="E339" s="120"/>
      <c r="F339" s="120"/>
      <c r="I339" s="303"/>
    </row>
    <row r="340" spans="1:9" s="280" customFormat="1">
      <c r="A340" s="279"/>
      <c r="B340" s="120"/>
      <c r="C340" s="279"/>
      <c r="D340" s="120"/>
      <c r="E340" s="120"/>
      <c r="F340" s="120"/>
      <c r="I340" s="303"/>
    </row>
    <row r="341" spans="1:9" s="280" customFormat="1">
      <c r="A341" s="279"/>
      <c r="B341" s="120"/>
      <c r="C341" s="279"/>
      <c r="D341" s="120"/>
      <c r="E341" s="120"/>
      <c r="F341" s="120"/>
      <c r="I341" s="303"/>
    </row>
    <row r="342" spans="1:9" s="280" customFormat="1">
      <c r="A342" s="279"/>
      <c r="B342" s="120"/>
      <c r="C342" s="279"/>
      <c r="D342" s="120"/>
      <c r="E342" s="120"/>
      <c r="F342" s="120"/>
      <c r="I342" s="303"/>
    </row>
    <row r="343" spans="1:9" s="280" customFormat="1">
      <c r="A343" s="279"/>
      <c r="B343" s="120"/>
      <c r="C343" s="279"/>
      <c r="D343" s="120"/>
      <c r="E343" s="120"/>
      <c r="F343" s="120"/>
      <c r="I343" s="303"/>
    </row>
    <row r="344" spans="1:9" s="280" customFormat="1">
      <c r="A344" s="279"/>
      <c r="B344" s="120"/>
      <c r="C344" s="279"/>
      <c r="D344" s="120"/>
      <c r="E344" s="120"/>
      <c r="F344" s="120"/>
      <c r="I344" s="303"/>
    </row>
    <row r="345" spans="1:9" s="280" customFormat="1">
      <c r="A345" s="279"/>
      <c r="B345" s="120"/>
      <c r="C345" s="279"/>
      <c r="D345" s="120"/>
      <c r="E345" s="120"/>
      <c r="F345" s="120"/>
      <c r="I345" s="303"/>
    </row>
    <row r="346" spans="1:9" s="280" customFormat="1">
      <c r="A346" s="279"/>
      <c r="B346" s="120"/>
      <c r="C346" s="279"/>
      <c r="D346" s="120"/>
      <c r="E346" s="120"/>
      <c r="F346" s="120"/>
      <c r="I346" s="303"/>
    </row>
    <row r="347" spans="1:9" s="280" customFormat="1">
      <c r="A347" s="279"/>
      <c r="B347" s="120"/>
      <c r="C347" s="279"/>
      <c r="D347" s="120"/>
      <c r="E347" s="120"/>
      <c r="F347" s="120"/>
      <c r="I347" s="303"/>
    </row>
    <row r="348" spans="1:9" s="280" customFormat="1">
      <c r="A348" s="279"/>
      <c r="B348" s="120"/>
      <c r="C348" s="279"/>
      <c r="D348" s="120"/>
      <c r="E348" s="120"/>
      <c r="F348" s="120"/>
      <c r="I348" s="303"/>
    </row>
    <row r="349" spans="1:9" s="280" customFormat="1">
      <c r="A349" s="279"/>
      <c r="B349" s="120"/>
      <c r="C349" s="279"/>
      <c r="D349" s="120"/>
      <c r="E349" s="120"/>
      <c r="F349" s="120"/>
      <c r="I349" s="303"/>
    </row>
    <row r="350" spans="1:9" s="280" customFormat="1">
      <c r="A350" s="279"/>
      <c r="B350" s="120"/>
      <c r="C350" s="279"/>
      <c r="D350" s="120"/>
      <c r="E350" s="120"/>
      <c r="F350" s="120"/>
      <c r="I350" s="303"/>
    </row>
    <row r="351" spans="1:9" s="280" customFormat="1">
      <c r="A351" s="279"/>
      <c r="B351" s="120"/>
      <c r="C351" s="279"/>
      <c r="D351" s="120"/>
      <c r="E351" s="120"/>
      <c r="F351" s="120"/>
      <c r="I351" s="303"/>
    </row>
    <row r="352" spans="1:9" s="280" customFormat="1">
      <c r="A352" s="279"/>
      <c r="B352" s="120"/>
      <c r="C352" s="279"/>
      <c r="D352" s="120"/>
      <c r="E352" s="120"/>
      <c r="F352" s="120"/>
      <c r="I352" s="303"/>
    </row>
    <row r="353" spans="1:9" s="280" customFormat="1">
      <c r="A353" s="279"/>
      <c r="B353" s="120"/>
      <c r="C353" s="279"/>
      <c r="D353" s="120"/>
      <c r="E353" s="120"/>
      <c r="F353" s="120"/>
      <c r="I353" s="303"/>
    </row>
    <row r="354" spans="1:9" s="280" customFormat="1">
      <c r="A354" s="279"/>
      <c r="B354" s="120"/>
      <c r="C354" s="279"/>
      <c r="D354" s="120"/>
      <c r="E354" s="120"/>
      <c r="F354" s="120"/>
      <c r="I354" s="303"/>
    </row>
    <row r="355" spans="1:9" s="280" customFormat="1">
      <c r="A355" s="279"/>
      <c r="B355" s="120"/>
      <c r="C355" s="279"/>
      <c r="D355" s="120"/>
      <c r="E355" s="120"/>
      <c r="F355" s="120"/>
      <c r="I355" s="303"/>
    </row>
    <row r="356" spans="1:9" s="280" customFormat="1">
      <c r="A356" s="279"/>
      <c r="B356" s="120"/>
      <c r="C356" s="279"/>
      <c r="D356" s="120"/>
      <c r="E356" s="120"/>
      <c r="F356" s="120"/>
      <c r="I356" s="303"/>
    </row>
    <row r="357" spans="1:9" s="280" customFormat="1">
      <c r="A357" s="279"/>
      <c r="B357" s="120"/>
      <c r="C357" s="279"/>
      <c r="D357" s="120"/>
      <c r="E357" s="120"/>
      <c r="F357" s="120"/>
      <c r="I357" s="303"/>
    </row>
    <row r="358" spans="1:9" s="280" customFormat="1">
      <c r="A358" s="279"/>
      <c r="B358" s="120"/>
      <c r="C358" s="279"/>
      <c r="D358" s="120"/>
      <c r="E358" s="120"/>
      <c r="F358" s="120"/>
      <c r="I358" s="303"/>
    </row>
    <row r="359" spans="1:9" s="280" customFormat="1">
      <c r="A359" s="279"/>
      <c r="B359" s="120"/>
      <c r="C359" s="279"/>
      <c r="D359" s="120"/>
      <c r="E359" s="120"/>
      <c r="F359" s="120"/>
      <c r="I359" s="303"/>
    </row>
    <row r="360" spans="1:9" s="280" customFormat="1">
      <c r="A360" s="279"/>
      <c r="B360" s="120"/>
      <c r="C360" s="279"/>
      <c r="D360" s="120"/>
      <c r="E360" s="120"/>
      <c r="F360" s="120"/>
      <c r="I360" s="303"/>
    </row>
    <row r="361" spans="1:9" s="280" customFormat="1">
      <c r="A361" s="279"/>
      <c r="B361" s="120"/>
      <c r="C361" s="279"/>
      <c r="D361" s="120"/>
      <c r="E361" s="120"/>
      <c r="F361" s="120"/>
      <c r="I361" s="303"/>
    </row>
    <row r="362" spans="1:9" s="280" customFormat="1">
      <c r="A362" s="279"/>
      <c r="B362" s="120"/>
      <c r="C362" s="279"/>
      <c r="D362" s="120"/>
      <c r="E362" s="120"/>
      <c r="F362" s="120"/>
      <c r="I362" s="303"/>
    </row>
    <row r="363" spans="1:9" s="280" customFormat="1">
      <c r="A363" s="279"/>
      <c r="B363" s="120"/>
      <c r="C363" s="279"/>
      <c r="D363" s="120"/>
      <c r="E363" s="120"/>
      <c r="F363" s="120"/>
      <c r="I363" s="303"/>
    </row>
    <row r="364" spans="1:9" s="280" customFormat="1">
      <c r="A364" s="279"/>
      <c r="B364" s="120"/>
      <c r="C364" s="279"/>
      <c r="D364" s="120"/>
      <c r="E364" s="120"/>
      <c r="F364" s="120"/>
      <c r="I364" s="303"/>
    </row>
    <row r="365" spans="1:9" s="280" customFormat="1">
      <c r="A365" s="279"/>
      <c r="B365" s="120"/>
      <c r="C365" s="279"/>
      <c r="D365" s="120"/>
      <c r="E365" s="120"/>
      <c r="F365" s="120"/>
      <c r="I365" s="303"/>
    </row>
    <row r="366" spans="1:9" s="280" customFormat="1">
      <c r="A366" s="279"/>
      <c r="B366" s="120"/>
      <c r="C366" s="279"/>
      <c r="D366" s="120"/>
      <c r="E366" s="120"/>
      <c r="F366" s="120"/>
      <c r="I366" s="303"/>
    </row>
    <row r="367" spans="1:9" s="280" customFormat="1">
      <c r="A367" s="279"/>
      <c r="B367" s="120"/>
      <c r="C367" s="279"/>
      <c r="D367" s="120"/>
      <c r="E367" s="120"/>
      <c r="F367" s="120"/>
      <c r="I367" s="303"/>
    </row>
    <row r="368" spans="1:9" s="280" customFormat="1">
      <c r="A368" s="279"/>
      <c r="B368" s="120"/>
      <c r="C368" s="279"/>
      <c r="D368" s="120"/>
      <c r="E368" s="120"/>
      <c r="F368" s="120"/>
      <c r="I368" s="303"/>
    </row>
    <row r="369" spans="1:9" s="280" customFormat="1">
      <c r="A369" s="279"/>
      <c r="B369" s="120"/>
      <c r="C369" s="279"/>
      <c r="D369" s="120"/>
      <c r="E369" s="120"/>
      <c r="F369" s="120"/>
      <c r="I369" s="303"/>
    </row>
    <row r="370" spans="1:9" s="280" customFormat="1">
      <c r="A370" s="279"/>
      <c r="B370" s="120"/>
      <c r="C370" s="279"/>
      <c r="D370" s="120"/>
      <c r="E370" s="120"/>
      <c r="F370" s="120"/>
      <c r="I370" s="303"/>
    </row>
    <row r="371" spans="1:9" s="280" customFormat="1">
      <c r="A371" s="279"/>
      <c r="B371" s="120"/>
      <c r="C371" s="279"/>
      <c r="D371" s="120"/>
      <c r="E371" s="120"/>
      <c r="F371" s="120"/>
      <c r="I371" s="303"/>
    </row>
    <row r="372" spans="1:9" s="280" customFormat="1">
      <c r="A372" s="279"/>
      <c r="B372" s="120"/>
      <c r="C372" s="279"/>
      <c r="D372" s="120"/>
      <c r="E372" s="120"/>
      <c r="F372" s="120"/>
      <c r="I372" s="303"/>
    </row>
    <row r="373" spans="1:9" s="280" customFormat="1">
      <c r="A373" s="279"/>
      <c r="B373" s="120"/>
      <c r="C373" s="279"/>
      <c r="D373" s="120"/>
      <c r="E373" s="120"/>
      <c r="F373" s="120"/>
      <c r="I373" s="303"/>
    </row>
    <row r="374" spans="1:9" s="280" customFormat="1">
      <c r="A374" s="279"/>
      <c r="B374" s="120"/>
      <c r="C374" s="279"/>
      <c r="D374" s="120"/>
      <c r="E374" s="120"/>
      <c r="F374" s="120"/>
      <c r="I374" s="303"/>
    </row>
    <row r="375" spans="1:9" s="280" customFormat="1">
      <c r="A375" s="279"/>
      <c r="B375" s="120"/>
      <c r="C375" s="279"/>
      <c r="D375" s="120"/>
      <c r="E375" s="120"/>
      <c r="F375" s="120"/>
      <c r="I375" s="303"/>
    </row>
    <row r="376" spans="1:9" s="280" customFormat="1">
      <c r="A376" s="279"/>
      <c r="B376" s="120"/>
      <c r="C376" s="279"/>
      <c r="D376" s="120"/>
      <c r="E376" s="120"/>
      <c r="F376" s="120"/>
      <c r="I376" s="303"/>
    </row>
    <row r="377" spans="1:9" s="280" customFormat="1">
      <c r="A377" s="279"/>
      <c r="B377" s="120"/>
      <c r="C377" s="279"/>
      <c r="D377" s="120"/>
      <c r="E377" s="120"/>
      <c r="F377" s="120"/>
      <c r="I377" s="303"/>
    </row>
    <row r="378" spans="1:9" s="280" customFormat="1">
      <c r="A378" s="279"/>
      <c r="B378" s="120"/>
      <c r="C378" s="279"/>
      <c r="D378" s="120"/>
      <c r="E378" s="120"/>
      <c r="F378" s="120"/>
      <c r="I378" s="303"/>
    </row>
    <row r="379" spans="1:9" s="280" customFormat="1">
      <c r="A379" s="279"/>
      <c r="B379" s="120"/>
      <c r="C379" s="279"/>
      <c r="D379" s="120"/>
      <c r="E379" s="120"/>
      <c r="F379" s="120"/>
      <c r="I379" s="303"/>
    </row>
    <row r="380" spans="1:9" s="280" customFormat="1">
      <c r="A380" s="279"/>
      <c r="B380" s="120"/>
      <c r="C380" s="279"/>
      <c r="D380" s="120"/>
      <c r="E380" s="120"/>
      <c r="F380" s="120"/>
      <c r="I380" s="303"/>
    </row>
    <row r="381" spans="1:9" s="280" customFormat="1">
      <c r="A381" s="279"/>
      <c r="B381" s="120"/>
      <c r="C381" s="279"/>
      <c r="D381" s="120"/>
      <c r="E381" s="120"/>
      <c r="F381" s="120"/>
      <c r="I381" s="303"/>
    </row>
    <row r="382" spans="1:9" s="280" customFormat="1">
      <c r="A382" s="279"/>
      <c r="B382" s="120"/>
      <c r="C382" s="279"/>
      <c r="D382" s="120"/>
      <c r="E382" s="120"/>
      <c r="F382" s="120"/>
      <c r="I382" s="303"/>
    </row>
    <row r="383" spans="1:9" s="280" customFormat="1">
      <c r="A383" s="279"/>
      <c r="B383" s="120"/>
      <c r="C383" s="279"/>
      <c r="D383" s="120"/>
      <c r="E383" s="120"/>
      <c r="F383" s="120"/>
      <c r="I383" s="303"/>
    </row>
    <row r="384" spans="1:9" s="280" customFormat="1">
      <c r="A384" s="279"/>
      <c r="B384" s="120"/>
      <c r="C384" s="279"/>
      <c r="D384" s="120"/>
      <c r="E384" s="120"/>
      <c r="F384" s="120"/>
      <c r="I384" s="303"/>
    </row>
    <row r="385" spans="1:9" s="280" customFormat="1">
      <c r="A385" s="279"/>
      <c r="B385" s="120"/>
      <c r="C385" s="279"/>
      <c r="D385" s="120"/>
      <c r="E385" s="120"/>
      <c r="F385" s="120"/>
      <c r="I385" s="303"/>
    </row>
    <row r="386" spans="1:9" s="280" customFormat="1">
      <c r="A386" s="279"/>
      <c r="B386" s="120"/>
      <c r="C386" s="279"/>
      <c r="D386" s="120"/>
      <c r="E386" s="120"/>
      <c r="F386" s="120"/>
      <c r="I386" s="303"/>
    </row>
    <row r="387" spans="1:9" s="280" customFormat="1">
      <c r="A387" s="279"/>
      <c r="B387" s="120"/>
      <c r="C387" s="279"/>
      <c r="D387" s="120"/>
      <c r="E387" s="120"/>
      <c r="F387" s="120"/>
      <c r="I387" s="303"/>
    </row>
    <row r="388" spans="1:9" s="280" customFormat="1">
      <c r="A388" s="279"/>
      <c r="B388" s="120"/>
      <c r="C388" s="279"/>
      <c r="D388" s="120"/>
      <c r="E388" s="120"/>
      <c r="F388" s="120"/>
      <c r="I388" s="303"/>
    </row>
    <row r="389" spans="1:9" s="280" customFormat="1">
      <c r="A389" s="279"/>
      <c r="B389" s="120"/>
      <c r="C389" s="279"/>
      <c r="D389" s="120"/>
      <c r="E389" s="120"/>
      <c r="F389" s="120"/>
      <c r="I389" s="303"/>
    </row>
    <row r="390" spans="1:9" s="280" customFormat="1">
      <c r="A390" s="279"/>
      <c r="B390" s="120"/>
      <c r="C390" s="279"/>
      <c r="D390" s="120"/>
      <c r="E390" s="120"/>
      <c r="F390" s="120"/>
      <c r="I390" s="303"/>
    </row>
    <row r="391" spans="1:9" s="280" customFormat="1">
      <c r="A391" s="279"/>
      <c r="B391" s="120"/>
      <c r="C391" s="279"/>
      <c r="D391" s="120"/>
      <c r="E391" s="120"/>
      <c r="F391" s="120"/>
      <c r="I391" s="303"/>
    </row>
    <row r="392" spans="1:9" s="280" customFormat="1">
      <c r="A392" s="279"/>
      <c r="B392" s="120"/>
      <c r="C392" s="279"/>
      <c r="D392" s="120"/>
      <c r="E392" s="120"/>
      <c r="F392" s="120"/>
      <c r="I392" s="303"/>
    </row>
    <row r="393" spans="1:9" s="280" customFormat="1">
      <c r="A393" s="279"/>
      <c r="B393" s="120"/>
      <c r="C393" s="279"/>
      <c r="D393" s="120"/>
      <c r="E393" s="120"/>
      <c r="F393" s="120"/>
      <c r="I393" s="303"/>
    </row>
    <row r="394" spans="1:9" s="280" customFormat="1">
      <c r="A394" s="279"/>
      <c r="B394" s="120"/>
      <c r="C394" s="279"/>
      <c r="D394" s="120"/>
      <c r="E394" s="120"/>
      <c r="F394" s="120"/>
      <c r="I394" s="303"/>
    </row>
    <row r="395" spans="1:9" s="280" customFormat="1">
      <c r="A395" s="279"/>
      <c r="B395" s="120"/>
      <c r="C395" s="279"/>
      <c r="D395" s="120"/>
      <c r="E395" s="120"/>
      <c r="F395" s="120"/>
      <c r="I395" s="303"/>
    </row>
    <row r="396" spans="1:9" s="280" customFormat="1">
      <c r="A396" s="279"/>
      <c r="B396" s="120"/>
      <c r="C396" s="279"/>
      <c r="D396" s="120"/>
      <c r="E396" s="120"/>
      <c r="F396" s="120"/>
      <c r="I396" s="303"/>
    </row>
    <row r="397" spans="1:9" s="280" customFormat="1">
      <c r="A397" s="279"/>
      <c r="B397" s="120"/>
      <c r="C397" s="279"/>
      <c r="D397" s="120"/>
      <c r="E397" s="120"/>
      <c r="F397" s="120"/>
      <c r="I397" s="303"/>
    </row>
    <row r="398" spans="1:9" s="280" customFormat="1">
      <c r="A398" s="279"/>
      <c r="B398" s="120"/>
      <c r="C398" s="279"/>
      <c r="D398" s="120"/>
      <c r="E398" s="120"/>
      <c r="F398" s="120"/>
      <c r="I398" s="303"/>
    </row>
    <row r="399" spans="1:9" s="280" customFormat="1">
      <c r="A399" s="279"/>
      <c r="B399" s="120"/>
      <c r="C399" s="279"/>
      <c r="D399" s="120"/>
      <c r="E399" s="120"/>
      <c r="F399" s="120"/>
      <c r="I399" s="303"/>
    </row>
    <row r="400" spans="1:9" s="280" customFormat="1">
      <c r="A400" s="279"/>
      <c r="B400" s="120"/>
      <c r="C400" s="279"/>
      <c r="D400" s="120"/>
      <c r="E400" s="120"/>
      <c r="F400" s="120"/>
      <c r="I400" s="303"/>
    </row>
    <row r="401" spans="1:9" s="280" customFormat="1">
      <c r="A401" s="279"/>
      <c r="B401" s="120"/>
      <c r="C401" s="279"/>
      <c r="D401" s="120"/>
      <c r="E401" s="120"/>
      <c r="F401" s="120"/>
      <c r="I401" s="303"/>
    </row>
    <row r="402" spans="1:9" s="280" customFormat="1">
      <c r="A402" s="279"/>
      <c r="B402" s="120"/>
      <c r="C402" s="279"/>
      <c r="D402" s="120"/>
      <c r="E402" s="120"/>
      <c r="F402" s="120"/>
      <c r="I402" s="303"/>
    </row>
    <row r="403" spans="1:9" s="280" customFormat="1">
      <c r="A403" s="279"/>
      <c r="B403" s="120"/>
      <c r="C403" s="279"/>
      <c r="D403" s="120"/>
      <c r="E403" s="120"/>
      <c r="F403" s="120"/>
      <c r="I403" s="303"/>
    </row>
    <row r="404" spans="1:9" s="280" customFormat="1">
      <c r="A404" s="279"/>
      <c r="B404" s="120"/>
      <c r="C404" s="279"/>
      <c r="D404" s="120"/>
      <c r="E404" s="120"/>
      <c r="F404" s="120"/>
      <c r="I404" s="303"/>
    </row>
    <row r="405" spans="1:9" s="280" customFormat="1">
      <c r="A405" s="279"/>
      <c r="B405" s="120"/>
      <c r="C405" s="279"/>
      <c r="D405" s="120"/>
      <c r="E405" s="120"/>
      <c r="F405" s="120"/>
      <c r="I405" s="303"/>
    </row>
    <row r="406" spans="1:9" s="280" customFormat="1">
      <c r="A406" s="279"/>
      <c r="B406" s="120"/>
      <c r="C406" s="279"/>
      <c r="D406" s="120"/>
      <c r="E406" s="120"/>
      <c r="F406" s="120"/>
      <c r="I406" s="303"/>
    </row>
    <row r="407" spans="1:9" s="280" customFormat="1">
      <c r="A407" s="279"/>
      <c r="B407" s="120"/>
      <c r="C407" s="279"/>
      <c r="D407" s="120"/>
      <c r="E407" s="120"/>
      <c r="F407" s="120"/>
      <c r="I407" s="303"/>
    </row>
    <row r="408" spans="1:9" s="280" customFormat="1">
      <c r="A408" s="279"/>
      <c r="B408" s="120"/>
      <c r="C408" s="279"/>
      <c r="D408" s="120"/>
      <c r="E408" s="120"/>
      <c r="F408" s="120"/>
      <c r="I408" s="303"/>
    </row>
    <row r="409" spans="1:9" s="280" customFormat="1">
      <c r="A409" s="279"/>
      <c r="B409" s="120"/>
      <c r="C409" s="279"/>
      <c r="D409" s="120"/>
      <c r="E409" s="120"/>
      <c r="F409" s="120"/>
      <c r="I409" s="303"/>
    </row>
    <row r="410" spans="1:9" s="280" customFormat="1">
      <c r="A410" s="279"/>
      <c r="B410" s="120"/>
      <c r="C410" s="279"/>
      <c r="D410" s="120"/>
      <c r="E410" s="120"/>
      <c r="F410" s="120"/>
      <c r="I410" s="303"/>
    </row>
    <row r="411" spans="1:9" s="280" customFormat="1">
      <c r="A411" s="279"/>
      <c r="B411" s="120"/>
      <c r="C411" s="279"/>
      <c r="D411" s="120"/>
      <c r="E411" s="120"/>
      <c r="F411" s="120"/>
      <c r="I411" s="303"/>
    </row>
    <row r="412" spans="1:9" s="280" customFormat="1">
      <c r="A412" s="279"/>
      <c r="B412" s="120"/>
      <c r="C412" s="279"/>
      <c r="D412" s="120"/>
      <c r="E412" s="120"/>
      <c r="F412" s="120"/>
      <c r="I412" s="303"/>
    </row>
    <row r="413" spans="1:9" s="280" customFormat="1">
      <c r="A413" s="279"/>
      <c r="B413" s="120"/>
      <c r="C413" s="279"/>
      <c r="D413" s="120"/>
      <c r="E413" s="120"/>
      <c r="F413" s="120"/>
      <c r="I413" s="303"/>
    </row>
    <row r="414" spans="1:9" s="280" customFormat="1">
      <c r="A414" s="279"/>
      <c r="B414" s="120"/>
      <c r="C414" s="279"/>
      <c r="D414" s="120"/>
      <c r="E414" s="120"/>
      <c r="F414" s="120"/>
      <c r="I414" s="303"/>
    </row>
    <row r="415" spans="1:9" s="280" customFormat="1">
      <c r="A415" s="279"/>
      <c r="B415" s="120"/>
      <c r="C415" s="279"/>
      <c r="D415" s="120"/>
      <c r="E415" s="120"/>
      <c r="F415" s="120"/>
      <c r="I415" s="303"/>
    </row>
    <row r="416" spans="1:9" s="280" customFormat="1">
      <c r="A416" s="279"/>
      <c r="B416" s="120"/>
      <c r="C416" s="279"/>
      <c r="D416" s="120"/>
      <c r="E416" s="120"/>
      <c r="F416" s="120"/>
      <c r="I416" s="303"/>
    </row>
    <row r="417" spans="1:9" s="280" customFormat="1">
      <c r="A417" s="279"/>
      <c r="B417" s="120"/>
      <c r="C417" s="279"/>
      <c r="D417" s="120"/>
      <c r="E417" s="120"/>
      <c r="F417" s="120"/>
      <c r="I417" s="303"/>
    </row>
    <row r="418" spans="1:9" s="280" customFormat="1">
      <c r="A418" s="279"/>
      <c r="B418" s="120"/>
      <c r="C418" s="279"/>
      <c r="D418" s="120"/>
      <c r="E418" s="120"/>
      <c r="F418" s="120"/>
      <c r="I418" s="303"/>
    </row>
    <row r="419" spans="1:9" s="280" customFormat="1">
      <c r="A419" s="279"/>
      <c r="B419" s="120"/>
      <c r="C419" s="279"/>
      <c r="D419" s="120"/>
      <c r="E419" s="120"/>
      <c r="F419" s="120"/>
      <c r="I419" s="303"/>
    </row>
    <row r="420" spans="1:9" s="280" customFormat="1">
      <c r="A420" s="279"/>
      <c r="B420" s="120"/>
      <c r="C420" s="279"/>
      <c r="D420" s="120"/>
      <c r="E420" s="120"/>
      <c r="F420" s="120"/>
      <c r="I420" s="303"/>
    </row>
    <row r="421" spans="1:9" s="280" customFormat="1">
      <c r="A421" s="279"/>
      <c r="B421" s="120"/>
      <c r="C421" s="279"/>
      <c r="D421" s="120"/>
      <c r="E421" s="120"/>
      <c r="F421" s="120"/>
      <c r="I421" s="303"/>
    </row>
    <row r="422" spans="1:9" s="280" customFormat="1">
      <c r="A422" s="279"/>
      <c r="B422" s="120"/>
      <c r="C422" s="279"/>
      <c r="D422" s="120"/>
      <c r="E422" s="120"/>
      <c r="F422" s="120"/>
      <c r="I422" s="303"/>
    </row>
    <row r="423" spans="1:9" s="280" customFormat="1">
      <c r="A423" s="279"/>
      <c r="B423" s="120"/>
      <c r="C423" s="279"/>
      <c r="D423" s="120"/>
      <c r="E423" s="120"/>
      <c r="F423" s="120"/>
      <c r="I423" s="303"/>
    </row>
    <row r="424" spans="1:9" s="280" customFormat="1">
      <c r="A424" s="279"/>
      <c r="B424" s="120"/>
      <c r="C424" s="279"/>
      <c r="D424" s="120"/>
      <c r="E424" s="120"/>
      <c r="F424" s="120"/>
      <c r="I424" s="303"/>
    </row>
    <row r="425" spans="1:9" s="280" customFormat="1">
      <c r="A425" s="279"/>
      <c r="B425" s="120"/>
      <c r="C425" s="279"/>
      <c r="D425" s="120"/>
      <c r="E425" s="120"/>
      <c r="F425" s="120"/>
      <c r="I425" s="303"/>
    </row>
    <row r="426" spans="1:9" s="280" customFormat="1">
      <c r="A426" s="279"/>
      <c r="B426" s="120"/>
      <c r="C426" s="279"/>
      <c r="D426" s="120"/>
      <c r="E426" s="120"/>
      <c r="F426" s="120"/>
      <c r="I426" s="303"/>
    </row>
    <row r="427" spans="1:9" s="280" customFormat="1">
      <c r="A427" s="279"/>
      <c r="B427" s="120"/>
      <c r="C427" s="279"/>
      <c r="D427" s="120"/>
      <c r="E427" s="120"/>
      <c r="F427" s="120"/>
      <c r="I427" s="303"/>
    </row>
    <row r="428" spans="1:9" s="280" customFormat="1">
      <c r="A428" s="279"/>
      <c r="B428" s="120"/>
      <c r="C428" s="279"/>
      <c r="D428" s="120"/>
      <c r="E428" s="120"/>
      <c r="F428" s="120"/>
      <c r="I428" s="303"/>
    </row>
    <row r="429" spans="1:9" s="280" customFormat="1">
      <c r="A429" s="279"/>
      <c r="B429" s="120"/>
      <c r="C429" s="279"/>
      <c r="D429" s="120"/>
      <c r="E429" s="120"/>
      <c r="F429" s="120"/>
      <c r="I429" s="303"/>
    </row>
    <row r="430" spans="1:9" s="280" customFormat="1">
      <c r="A430" s="279"/>
      <c r="B430" s="120"/>
      <c r="C430" s="279"/>
      <c r="D430" s="120"/>
      <c r="E430" s="120"/>
      <c r="F430" s="120"/>
      <c r="I430" s="303"/>
    </row>
    <row r="431" spans="1:9" s="280" customFormat="1">
      <c r="A431" s="279"/>
      <c r="B431" s="120"/>
      <c r="C431" s="279"/>
      <c r="D431" s="120"/>
      <c r="E431" s="120"/>
      <c r="F431" s="120"/>
      <c r="I431" s="303"/>
    </row>
    <row r="432" spans="1:9" s="280" customFormat="1">
      <c r="A432" s="279"/>
      <c r="B432" s="120"/>
      <c r="C432" s="279"/>
      <c r="D432" s="120"/>
      <c r="E432" s="120"/>
      <c r="F432" s="120"/>
      <c r="I432" s="303"/>
    </row>
    <row r="433" spans="1:9" s="280" customFormat="1">
      <c r="A433" s="279"/>
      <c r="B433" s="120"/>
      <c r="C433" s="279"/>
      <c r="D433" s="120"/>
      <c r="E433" s="120"/>
      <c r="F433" s="120"/>
      <c r="I433" s="303"/>
    </row>
    <row r="434" spans="1:9" s="280" customFormat="1">
      <c r="A434" s="279"/>
      <c r="B434" s="120"/>
      <c r="C434" s="279"/>
      <c r="D434" s="120"/>
      <c r="E434" s="120"/>
      <c r="F434" s="120"/>
      <c r="I434" s="303"/>
    </row>
    <row r="435" spans="1:9" s="280" customFormat="1">
      <c r="A435" s="279"/>
      <c r="B435" s="120"/>
      <c r="C435" s="279"/>
      <c r="D435" s="120"/>
      <c r="E435" s="120"/>
      <c r="F435" s="120"/>
      <c r="I435" s="303"/>
    </row>
    <row r="436" spans="1:9" s="280" customFormat="1">
      <c r="A436" s="279"/>
      <c r="B436" s="120"/>
      <c r="C436" s="279"/>
      <c r="D436" s="120"/>
      <c r="E436" s="120"/>
      <c r="F436" s="120"/>
      <c r="I436" s="303"/>
    </row>
    <row r="437" spans="1:9" s="280" customFormat="1">
      <c r="A437" s="279"/>
      <c r="B437" s="120"/>
      <c r="C437" s="279"/>
      <c r="D437" s="120"/>
      <c r="E437" s="120"/>
      <c r="F437" s="120"/>
      <c r="I437" s="303"/>
    </row>
    <row r="438" spans="1:9" s="280" customFormat="1">
      <c r="A438" s="279"/>
      <c r="B438" s="120"/>
      <c r="C438" s="279"/>
      <c r="D438" s="120"/>
      <c r="E438" s="120"/>
      <c r="F438" s="120"/>
      <c r="I438" s="303"/>
    </row>
    <row r="439" spans="1:9" s="280" customFormat="1">
      <c r="A439" s="279"/>
      <c r="B439" s="120"/>
      <c r="C439" s="279"/>
      <c r="D439" s="120"/>
      <c r="E439" s="120"/>
      <c r="F439" s="120"/>
      <c r="I439" s="303"/>
    </row>
    <row r="440" spans="1:9" s="280" customFormat="1">
      <c r="A440" s="279"/>
      <c r="B440" s="120"/>
      <c r="C440" s="279"/>
      <c r="D440" s="120"/>
      <c r="E440" s="120"/>
      <c r="F440" s="120"/>
      <c r="I440" s="303"/>
    </row>
    <row r="441" spans="1:9" s="280" customFormat="1">
      <c r="A441" s="279"/>
      <c r="B441" s="120"/>
      <c r="C441" s="279"/>
      <c r="D441" s="120"/>
      <c r="E441" s="120"/>
      <c r="F441" s="120"/>
      <c r="I441" s="303"/>
    </row>
    <row r="442" spans="1:9" s="280" customFormat="1">
      <c r="A442" s="279"/>
      <c r="B442" s="120"/>
      <c r="C442" s="279"/>
      <c r="D442" s="120"/>
      <c r="E442" s="120"/>
      <c r="F442" s="120"/>
      <c r="I442" s="303"/>
    </row>
    <row r="443" spans="1:9" s="280" customFormat="1">
      <c r="A443" s="279"/>
      <c r="B443" s="120"/>
      <c r="C443" s="279"/>
      <c r="D443" s="120"/>
      <c r="E443" s="120"/>
      <c r="F443" s="120"/>
      <c r="I443" s="303"/>
    </row>
    <row r="444" spans="1:9" s="280" customFormat="1">
      <c r="A444" s="279"/>
      <c r="B444" s="120"/>
      <c r="C444" s="279"/>
      <c r="D444" s="120"/>
      <c r="E444" s="120"/>
      <c r="F444" s="120"/>
      <c r="I444" s="303"/>
    </row>
    <row r="445" spans="1:9" s="280" customFormat="1">
      <c r="A445" s="279"/>
      <c r="B445" s="120"/>
      <c r="C445" s="279"/>
      <c r="D445" s="120"/>
      <c r="E445" s="120"/>
      <c r="F445" s="120"/>
      <c r="I445" s="303"/>
    </row>
    <row r="446" spans="1:9" s="280" customFormat="1">
      <c r="A446" s="279"/>
      <c r="B446" s="120"/>
      <c r="C446" s="279"/>
      <c r="D446" s="120"/>
      <c r="E446" s="120"/>
      <c r="F446" s="120"/>
      <c r="I446" s="303"/>
    </row>
    <row r="447" spans="1:9" s="280" customFormat="1">
      <c r="A447" s="279"/>
      <c r="B447" s="120"/>
      <c r="C447" s="279"/>
      <c r="D447" s="120"/>
      <c r="E447" s="120"/>
      <c r="F447" s="120"/>
      <c r="I447" s="303"/>
    </row>
    <row r="448" spans="1:9" s="280" customFormat="1">
      <c r="A448" s="279"/>
      <c r="B448" s="120"/>
      <c r="C448" s="279"/>
      <c r="D448" s="120"/>
      <c r="E448" s="120"/>
      <c r="F448" s="120"/>
      <c r="I448" s="303"/>
    </row>
    <row r="449" spans="1:9" s="280" customFormat="1">
      <c r="A449" s="279"/>
      <c r="B449" s="120"/>
      <c r="C449" s="279"/>
      <c r="D449" s="120"/>
      <c r="E449" s="120"/>
      <c r="F449" s="120"/>
      <c r="I449" s="303"/>
    </row>
    <row r="450" spans="1:9" s="280" customFormat="1">
      <c r="A450" s="279"/>
      <c r="B450" s="120"/>
      <c r="C450" s="279"/>
      <c r="D450" s="120"/>
      <c r="E450" s="120"/>
      <c r="F450" s="120"/>
      <c r="I450" s="303"/>
    </row>
    <row r="451" spans="1:9" s="280" customFormat="1">
      <c r="A451" s="279"/>
      <c r="B451" s="120"/>
      <c r="C451" s="279"/>
      <c r="D451" s="120"/>
      <c r="E451" s="120"/>
      <c r="F451" s="120"/>
      <c r="I451" s="303"/>
    </row>
    <row r="452" spans="1:9" s="280" customFormat="1">
      <c r="A452" s="279"/>
      <c r="B452" s="120"/>
      <c r="C452" s="279"/>
      <c r="D452" s="120"/>
      <c r="E452" s="120"/>
      <c r="F452" s="120"/>
      <c r="I452" s="303"/>
    </row>
    <row r="453" spans="1:9" s="280" customFormat="1">
      <c r="A453" s="279"/>
      <c r="B453" s="120"/>
      <c r="C453" s="279"/>
      <c r="D453" s="120"/>
      <c r="E453" s="120"/>
      <c r="F453" s="120"/>
      <c r="I453" s="303"/>
    </row>
    <row r="454" spans="1:9" s="280" customFormat="1">
      <c r="A454" s="279"/>
      <c r="B454" s="120"/>
      <c r="C454" s="279"/>
      <c r="D454" s="120"/>
      <c r="E454" s="120"/>
      <c r="F454" s="120"/>
      <c r="I454" s="303"/>
    </row>
    <row r="455" spans="1:9" s="280" customFormat="1">
      <c r="A455" s="279"/>
      <c r="B455" s="120"/>
      <c r="C455" s="279"/>
      <c r="D455" s="120"/>
      <c r="E455" s="120"/>
      <c r="F455" s="120"/>
      <c r="I455" s="303"/>
    </row>
    <row r="456" spans="1:9" s="280" customFormat="1">
      <c r="A456" s="279"/>
      <c r="B456" s="120"/>
      <c r="C456" s="279"/>
      <c r="D456" s="120"/>
      <c r="E456" s="120"/>
      <c r="F456" s="120"/>
      <c r="I456" s="303"/>
    </row>
    <row r="457" spans="1:9" s="280" customFormat="1">
      <c r="A457" s="279"/>
      <c r="B457" s="120"/>
      <c r="C457" s="279"/>
      <c r="D457" s="120"/>
      <c r="E457" s="120"/>
      <c r="F457" s="120"/>
      <c r="I457" s="303"/>
    </row>
    <row r="458" spans="1:9" s="280" customFormat="1">
      <c r="A458" s="279"/>
      <c r="B458" s="120"/>
      <c r="C458" s="279"/>
      <c r="D458" s="120"/>
      <c r="E458" s="120"/>
      <c r="F458" s="120"/>
      <c r="I458" s="303"/>
    </row>
    <row r="459" spans="1:9" s="280" customFormat="1">
      <c r="A459" s="279"/>
      <c r="B459" s="120"/>
      <c r="C459" s="279"/>
      <c r="D459" s="120"/>
      <c r="E459" s="120"/>
      <c r="F459" s="120"/>
      <c r="I459" s="303"/>
    </row>
    <row r="460" spans="1:9" s="280" customFormat="1">
      <c r="A460" s="279"/>
      <c r="B460" s="120"/>
      <c r="C460" s="279"/>
      <c r="D460" s="120"/>
      <c r="E460" s="120"/>
      <c r="F460" s="120"/>
      <c r="I460" s="303"/>
    </row>
    <row r="461" spans="1:9" s="280" customFormat="1">
      <c r="A461" s="279"/>
      <c r="B461" s="120"/>
      <c r="C461" s="279"/>
      <c r="D461" s="120"/>
      <c r="E461" s="120"/>
      <c r="F461" s="120"/>
      <c r="I461" s="303"/>
    </row>
    <row r="462" spans="1:9" s="280" customFormat="1">
      <c r="A462" s="279"/>
      <c r="B462" s="120"/>
      <c r="C462" s="279"/>
      <c r="D462" s="120"/>
      <c r="E462" s="120"/>
      <c r="F462" s="120"/>
      <c r="I462" s="303"/>
    </row>
    <row r="463" spans="1:9" s="280" customFormat="1">
      <c r="A463" s="279"/>
      <c r="B463" s="120"/>
      <c r="C463" s="279"/>
      <c r="D463" s="120"/>
      <c r="E463" s="120"/>
      <c r="F463" s="120"/>
      <c r="I463" s="303"/>
    </row>
    <row r="464" spans="1:9" s="280" customFormat="1">
      <c r="A464" s="279"/>
      <c r="B464" s="120"/>
      <c r="C464" s="279"/>
      <c r="D464" s="120"/>
      <c r="E464" s="120"/>
      <c r="F464" s="120"/>
      <c r="I464" s="303"/>
    </row>
    <row r="465" spans="1:9" s="280" customFormat="1">
      <c r="A465" s="279"/>
      <c r="B465" s="120"/>
      <c r="C465" s="279"/>
      <c r="D465" s="120"/>
      <c r="E465" s="120"/>
      <c r="F465" s="120"/>
      <c r="I465" s="303"/>
    </row>
    <row r="466" spans="1:9" s="280" customFormat="1">
      <c r="A466" s="279"/>
      <c r="B466" s="120"/>
      <c r="C466" s="279"/>
      <c r="D466" s="120"/>
      <c r="E466" s="120"/>
      <c r="F466" s="120"/>
      <c r="I466" s="303"/>
    </row>
    <row r="467" spans="1:9" s="280" customFormat="1">
      <c r="A467" s="279"/>
      <c r="B467" s="120"/>
      <c r="C467" s="279"/>
      <c r="D467" s="120"/>
      <c r="E467" s="120"/>
      <c r="F467" s="120"/>
      <c r="I467" s="303"/>
    </row>
    <row r="468" spans="1:9" s="280" customFormat="1">
      <c r="A468" s="279"/>
      <c r="B468" s="120"/>
      <c r="C468" s="279"/>
      <c r="D468" s="120"/>
      <c r="E468" s="120"/>
      <c r="F468" s="120"/>
      <c r="I468" s="303"/>
    </row>
    <row r="469" spans="1:9" s="280" customFormat="1">
      <c r="A469" s="279"/>
      <c r="B469" s="120"/>
      <c r="C469" s="279"/>
      <c r="D469" s="120"/>
      <c r="E469" s="120"/>
      <c r="F469" s="120"/>
      <c r="I469" s="303"/>
    </row>
    <row r="470" spans="1:9" s="280" customFormat="1">
      <c r="A470" s="279"/>
      <c r="B470" s="120"/>
      <c r="C470" s="279"/>
      <c r="D470" s="120"/>
      <c r="E470" s="120"/>
      <c r="F470" s="120"/>
      <c r="I470" s="303"/>
    </row>
    <row r="471" spans="1:9" s="280" customFormat="1">
      <c r="A471" s="279"/>
      <c r="B471" s="120"/>
      <c r="C471" s="279"/>
      <c r="D471" s="120"/>
      <c r="E471" s="120"/>
      <c r="F471" s="120"/>
      <c r="I471" s="303"/>
    </row>
    <row r="472" spans="1:9" s="280" customFormat="1">
      <c r="A472" s="279"/>
      <c r="B472" s="120"/>
      <c r="C472" s="279"/>
      <c r="D472" s="120"/>
      <c r="E472" s="120"/>
      <c r="F472" s="120"/>
      <c r="I472" s="303"/>
    </row>
    <row r="473" spans="1:9" s="280" customFormat="1">
      <c r="A473" s="279"/>
      <c r="B473" s="120"/>
      <c r="C473" s="279"/>
      <c r="D473" s="120"/>
      <c r="E473" s="120"/>
      <c r="F473" s="120"/>
      <c r="I473" s="303"/>
    </row>
    <row r="474" spans="1:9" s="280" customFormat="1">
      <c r="A474" s="279"/>
      <c r="B474" s="120"/>
      <c r="C474" s="279"/>
      <c r="D474" s="120"/>
      <c r="E474" s="120"/>
      <c r="F474" s="120"/>
      <c r="I474" s="303"/>
    </row>
    <row r="475" spans="1:9" s="280" customFormat="1">
      <c r="A475" s="279"/>
      <c r="B475" s="120"/>
      <c r="C475" s="279"/>
      <c r="D475" s="120"/>
      <c r="E475" s="120"/>
      <c r="F475" s="120"/>
      <c r="I475" s="303"/>
    </row>
    <row r="476" spans="1:9" s="280" customFormat="1">
      <c r="A476" s="279"/>
      <c r="B476" s="120"/>
      <c r="C476" s="279"/>
      <c r="D476" s="120"/>
      <c r="E476" s="120"/>
      <c r="F476" s="120"/>
      <c r="I476" s="303"/>
    </row>
    <row r="477" spans="1:9" s="280" customFormat="1">
      <c r="A477" s="279"/>
      <c r="B477" s="120"/>
      <c r="C477" s="279"/>
      <c r="D477" s="120"/>
      <c r="E477" s="120"/>
      <c r="F477" s="120"/>
      <c r="I477" s="303"/>
    </row>
    <row r="478" spans="1:9" s="280" customFormat="1">
      <c r="A478" s="279"/>
      <c r="B478" s="120"/>
      <c r="C478" s="279"/>
      <c r="D478" s="120"/>
      <c r="E478" s="120"/>
      <c r="F478" s="120"/>
      <c r="I478" s="303"/>
    </row>
    <row r="479" spans="1:9" s="280" customFormat="1">
      <c r="A479" s="279"/>
      <c r="B479" s="120"/>
      <c r="C479" s="279"/>
      <c r="D479" s="120"/>
      <c r="E479" s="120"/>
      <c r="F479" s="120"/>
      <c r="I479" s="303"/>
    </row>
    <row r="480" spans="1:9" s="280" customFormat="1">
      <c r="A480" s="279"/>
      <c r="B480" s="120"/>
      <c r="C480" s="279"/>
      <c r="D480" s="120"/>
      <c r="E480" s="120"/>
      <c r="F480" s="120"/>
      <c r="I480" s="303"/>
    </row>
    <row r="481" spans="1:9" s="280" customFormat="1">
      <c r="A481" s="279"/>
      <c r="B481" s="120"/>
      <c r="C481" s="279"/>
      <c r="D481" s="120"/>
      <c r="E481" s="120"/>
      <c r="F481" s="120"/>
      <c r="I481" s="303"/>
    </row>
    <row r="482" spans="1:9" s="280" customFormat="1">
      <c r="A482" s="279"/>
      <c r="B482" s="120"/>
      <c r="C482" s="279"/>
      <c r="D482" s="120"/>
      <c r="E482" s="120"/>
      <c r="F482" s="120"/>
      <c r="I482" s="303"/>
    </row>
    <row r="483" spans="1:9" s="280" customFormat="1">
      <c r="A483" s="279"/>
      <c r="B483" s="120"/>
      <c r="C483" s="279"/>
      <c r="D483" s="120"/>
      <c r="E483" s="120"/>
      <c r="F483" s="120"/>
      <c r="I483" s="303"/>
    </row>
    <row r="484" spans="1:9" s="280" customFormat="1">
      <c r="A484" s="279"/>
      <c r="B484" s="120"/>
      <c r="C484" s="279"/>
      <c r="D484" s="120"/>
      <c r="E484" s="120"/>
      <c r="F484" s="120"/>
      <c r="I484" s="303"/>
    </row>
    <row r="485" spans="1:9" s="280" customFormat="1">
      <c r="A485" s="279"/>
      <c r="B485" s="120"/>
      <c r="C485" s="279"/>
      <c r="D485" s="120"/>
      <c r="E485" s="120"/>
      <c r="F485" s="120"/>
      <c r="I485" s="303"/>
    </row>
    <row r="486" spans="1:9" s="280" customFormat="1">
      <c r="A486" s="279"/>
      <c r="B486" s="120"/>
      <c r="C486" s="279"/>
      <c r="D486" s="120"/>
      <c r="E486" s="120"/>
      <c r="F486" s="120"/>
      <c r="I486" s="303"/>
    </row>
    <row r="487" spans="1:9" s="280" customFormat="1">
      <c r="A487" s="279"/>
      <c r="B487" s="120"/>
      <c r="C487" s="279"/>
      <c r="D487" s="120"/>
      <c r="E487" s="120"/>
      <c r="F487" s="120"/>
      <c r="I487" s="303"/>
    </row>
    <row r="488" spans="1:9" s="280" customFormat="1">
      <c r="A488" s="279"/>
      <c r="B488" s="120"/>
      <c r="C488" s="279"/>
      <c r="D488" s="120"/>
      <c r="E488" s="120"/>
      <c r="F488" s="120"/>
      <c r="I488" s="303"/>
    </row>
    <row r="489" spans="1:9" s="280" customFormat="1">
      <c r="A489" s="279"/>
      <c r="B489" s="120"/>
      <c r="C489" s="279"/>
      <c r="D489" s="120"/>
      <c r="E489" s="120"/>
      <c r="F489" s="120"/>
      <c r="I489" s="303"/>
    </row>
    <row r="490" spans="1:9" s="280" customFormat="1">
      <c r="A490" s="279"/>
      <c r="B490" s="120"/>
      <c r="C490" s="279"/>
      <c r="D490" s="120"/>
      <c r="E490" s="120"/>
      <c r="F490" s="120"/>
      <c r="I490" s="303"/>
    </row>
    <row r="491" spans="1:9" s="280" customFormat="1">
      <c r="A491" s="279"/>
      <c r="B491" s="120"/>
      <c r="C491" s="279"/>
      <c r="D491" s="120"/>
      <c r="E491" s="120"/>
      <c r="F491" s="120"/>
      <c r="I491" s="303"/>
    </row>
    <row r="492" spans="1:9" s="280" customFormat="1">
      <c r="A492" s="279"/>
      <c r="B492" s="120"/>
      <c r="C492" s="279"/>
      <c r="D492" s="120"/>
      <c r="E492" s="120"/>
      <c r="F492" s="120"/>
      <c r="I492" s="303"/>
    </row>
    <row r="493" spans="1:9" s="280" customFormat="1">
      <c r="A493" s="279"/>
      <c r="B493" s="120"/>
      <c r="C493" s="279"/>
      <c r="D493" s="120"/>
      <c r="E493" s="120"/>
      <c r="F493" s="120"/>
      <c r="I493" s="30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C22" sqref="C22"/>
    </sheetView>
  </sheetViews>
  <sheetFormatPr defaultRowHeight="12.75"/>
  <cols>
    <col min="1" max="1" width="5.140625" style="15" customWidth="1"/>
    <col min="2" max="2" width="53.85546875" style="15" customWidth="1"/>
    <col min="3" max="3" width="4.5703125" style="15" customWidth="1"/>
    <col min="4" max="4" width="12" style="15" customWidth="1"/>
    <col min="5" max="5" width="12.42578125" style="15" customWidth="1"/>
    <col min="6" max="6" width="11.7109375" style="15" customWidth="1"/>
    <col min="7" max="16384" width="9.140625" style="6"/>
  </cols>
  <sheetData>
    <row r="1" spans="1:8" s="15" customFormat="1" ht="4.5" customHeight="1"/>
    <row r="2" spans="1:8" s="15" customFormat="1" ht="18">
      <c r="A2" s="351" t="s">
        <v>204</v>
      </c>
      <c r="B2" s="351"/>
      <c r="C2" s="351"/>
      <c r="D2" s="351"/>
      <c r="E2" s="351"/>
      <c r="F2" s="351"/>
    </row>
    <row r="3" spans="1:8" s="15" customFormat="1">
      <c r="A3" s="210"/>
      <c r="B3" s="210"/>
      <c r="C3" s="210"/>
      <c r="D3" s="210"/>
      <c r="E3" s="210"/>
      <c r="F3" s="210"/>
    </row>
    <row r="4" spans="1:8" s="15" customFormat="1" ht="33.75" customHeight="1">
      <c r="A4" s="352" t="s">
        <v>788</v>
      </c>
      <c r="B4" s="352"/>
      <c r="C4" s="352"/>
      <c r="D4" s="352"/>
      <c r="E4" s="352"/>
      <c r="F4" s="352"/>
    </row>
    <row r="5" spans="1:8" s="119" customFormat="1" ht="17.25">
      <c r="A5" s="124"/>
      <c r="B5" s="125"/>
      <c r="C5" s="126"/>
      <c r="D5" s="126"/>
      <c r="E5" s="332" t="s">
        <v>731</v>
      </c>
      <c r="F5" s="332"/>
      <c r="H5" s="173"/>
    </row>
    <row r="6" spans="1:8" ht="12.75" customHeight="1">
      <c r="A6" s="353" t="s">
        <v>205</v>
      </c>
      <c r="B6" s="115"/>
      <c r="C6" s="116"/>
      <c r="D6" s="360" t="s">
        <v>206</v>
      </c>
      <c r="E6" s="358" t="s">
        <v>1</v>
      </c>
      <c r="F6" s="359"/>
    </row>
    <row r="7" spans="1:8" s="5" customFormat="1" ht="32.25" customHeight="1">
      <c r="A7" s="354"/>
      <c r="B7" s="118"/>
      <c r="C7" s="117"/>
      <c r="D7" s="361"/>
      <c r="E7" s="215" t="s">
        <v>207</v>
      </c>
      <c r="F7" s="215" t="s">
        <v>208</v>
      </c>
    </row>
    <row r="8" spans="1:8">
      <c r="A8" s="26">
        <v>1</v>
      </c>
      <c r="B8" s="26">
        <v>2</v>
      </c>
      <c r="C8" s="26"/>
      <c r="D8" s="14">
        <v>3</v>
      </c>
      <c r="E8" s="14">
        <v>4</v>
      </c>
      <c r="F8" s="14">
        <v>5</v>
      </c>
    </row>
    <row r="9" spans="1:8" ht="26.25" customHeight="1">
      <c r="A9" s="23">
        <v>8000</v>
      </c>
      <c r="B9" s="24" t="s">
        <v>209</v>
      </c>
      <c r="C9" s="24"/>
      <c r="D9" s="4">
        <f>E9+F9</f>
        <v>-154225.70000000001</v>
      </c>
      <c r="E9" s="4">
        <f>'hat1'!E8-'hat2'!G7</f>
        <v>0</v>
      </c>
      <c r="F9" s="4">
        <f>'hat1'!F8-'hat2'!H7</f>
        <v>-154225.70000000001</v>
      </c>
    </row>
    <row r="10" spans="1:8" ht="9.75" customHeight="1"/>
    <row r="11" spans="1:8" s="15" customFormat="1" ht="21" customHeight="1">
      <c r="A11" s="351" t="s">
        <v>210</v>
      </c>
      <c r="B11" s="351"/>
      <c r="C11" s="351"/>
      <c r="D11" s="351"/>
      <c r="E11" s="351"/>
      <c r="F11" s="351"/>
    </row>
    <row r="12" spans="1:8" ht="6.75" customHeight="1">
      <c r="A12" s="211"/>
      <c r="B12" s="211"/>
      <c r="C12" s="211"/>
      <c r="D12" s="210"/>
      <c r="E12" s="210"/>
      <c r="F12" s="210"/>
    </row>
    <row r="13" spans="1:8" ht="61.5" customHeight="1">
      <c r="A13" s="357" t="s">
        <v>800</v>
      </c>
      <c r="B13" s="357"/>
      <c r="C13" s="357"/>
      <c r="D13" s="357"/>
      <c r="E13" s="357"/>
      <c r="F13" s="357"/>
    </row>
    <row r="14" spans="1:8" s="119" customFormat="1" ht="17.25">
      <c r="A14" s="124"/>
      <c r="B14" s="125"/>
      <c r="C14" s="126"/>
      <c r="D14" s="126"/>
      <c r="E14" s="332" t="s">
        <v>731</v>
      </c>
      <c r="F14" s="332"/>
      <c r="H14" s="173"/>
    </row>
    <row r="15" spans="1:8" ht="29.25" customHeight="1">
      <c r="A15" s="355" t="s">
        <v>672</v>
      </c>
      <c r="B15" s="355" t="s">
        <v>511</v>
      </c>
      <c r="C15" s="355"/>
      <c r="D15" s="356" t="s">
        <v>0</v>
      </c>
      <c r="E15" s="216" t="s">
        <v>211</v>
      </c>
      <c r="F15" s="216"/>
    </row>
    <row r="16" spans="1:8" ht="25.5">
      <c r="A16" s="355"/>
      <c r="B16" s="90" t="s">
        <v>512</v>
      </c>
      <c r="C16" s="91" t="s">
        <v>83</v>
      </c>
      <c r="D16" s="344"/>
      <c r="E16" s="214" t="s">
        <v>2</v>
      </c>
      <c r="F16" s="214" t="s">
        <v>3</v>
      </c>
    </row>
    <row r="17" spans="1:6" ht="13.5" customHeight="1">
      <c r="A17" s="92">
        <v>1</v>
      </c>
      <c r="B17" s="92">
        <v>2</v>
      </c>
      <c r="C17" s="92">
        <v>3</v>
      </c>
      <c r="D17" s="14">
        <v>4</v>
      </c>
      <c r="E17" s="14">
        <v>5</v>
      </c>
      <c r="F17" s="14">
        <v>6</v>
      </c>
    </row>
    <row r="18" spans="1:6" ht="27.75" customHeight="1">
      <c r="A18" s="93">
        <v>8010</v>
      </c>
      <c r="B18" s="94" t="s">
        <v>727</v>
      </c>
      <c r="C18" s="95"/>
      <c r="D18" s="4">
        <f>E18+F18</f>
        <v>154225.70000000001</v>
      </c>
      <c r="E18" s="4">
        <f>E20+E75</f>
        <v>0</v>
      </c>
      <c r="F18" s="4">
        <f>F20+F75</f>
        <v>154225.70000000001</v>
      </c>
    </row>
    <row r="19" spans="1:6" ht="10.5" customHeight="1">
      <c r="A19" s="93"/>
      <c r="B19" s="96" t="s">
        <v>327</v>
      </c>
      <c r="C19" s="95"/>
      <c r="D19" s="4"/>
      <c r="E19" s="4"/>
      <c r="F19" s="4"/>
    </row>
    <row r="20" spans="1:6" ht="27" customHeight="1">
      <c r="A20" s="93">
        <v>8100</v>
      </c>
      <c r="B20" s="94" t="s">
        <v>728</v>
      </c>
      <c r="C20" s="97"/>
      <c r="D20" s="4">
        <f>E20+F20</f>
        <v>154225.70000000001</v>
      </c>
      <c r="E20" s="4">
        <f>E22+E50</f>
        <v>0</v>
      </c>
      <c r="F20" s="4">
        <f>F22+F50</f>
        <v>154225.70000000001</v>
      </c>
    </row>
    <row r="21" spans="1:6" ht="12" customHeight="1">
      <c r="A21" s="93"/>
      <c r="B21" s="98" t="s">
        <v>327</v>
      </c>
      <c r="C21" s="97"/>
      <c r="D21" s="4"/>
      <c r="E21" s="4"/>
      <c r="F21" s="4"/>
    </row>
    <row r="22" spans="1:6" ht="24.75" customHeight="1">
      <c r="A22" s="99">
        <v>8110</v>
      </c>
      <c r="B22" s="100" t="s">
        <v>673</v>
      </c>
      <c r="C22" s="97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99"/>
      <c r="B23" s="101" t="s">
        <v>327</v>
      </c>
      <c r="C23" s="97"/>
      <c r="D23" s="4"/>
      <c r="E23" s="4"/>
      <c r="F23" s="16"/>
    </row>
    <row r="24" spans="1:6" ht="37.5" customHeight="1">
      <c r="A24" s="99">
        <v>8111</v>
      </c>
      <c r="B24" s="102" t="s">
        <v>674</v>
      </c>
      <c r="C24" s="97"/>
      <c r="D24" s="4">
        <f>F24</f>
        <v>0</v>
      </c>
      <c r="E24" s="16" t="s">
        <v>212</v>
      </c>
      <c r="F24" s="4">
        <f>F26+F27</f>
        <v>0</v>
      </c>
    </row>
    <row r="25" spans="1:6" ht="11.25" hidden="1" customHeight="1">
      <c r="A25" s="99"/>
      <c r="B25" s="103" t="s">
        <v>564</v>
      </c>
      <c r="C25" s="97"/>
      <c r="D25" s="4"/>
      <c r="E25" s="16"/>
      <c r="F25" s="4"/>
    </row>
    <row r="26" spans="1:6" ht="12.75" hidden="1" customHeight="1">
      <c r="A26" s="99">
        <v>8112</v>
      </c>
      <c r="B26" s="104" t="s">
        <v>675</v>
      </c>
      <c r="C26" s="105" t="s">
        <v>213</v>
      </c>
      <c r="D26" s="4">
        <f>F26</f>
        <v>0</v>
      </c>
      <c r="E26" s="16" t="s">
        <v>212</v>
      </c>
      <c r="F26" s="4"/>
    </row>
    <row r="27" spans="1:6" ht="13.5" hidden="1" customHeight="1">
      <c r="A27" s="99">
        <v>8113</v>
      </c>
      <c r="B27" s="104" t="s">
        <v>676</v>
      </c>
      <c r="C27" s="105" t="s">
        <v>214</v>
      </c>
      <c r="D27" s="4">
        <f>F27</f>
        <v>0</v>
      </c>
      <c r="E27" s="16" t="s">
        <v>212</v>
      </c>
      <c r="F27" s="4"/>
    </row>
    <row r="28" spans="1:6" ht="26.25" customHeight="1">
      <c r="A28" s="99">
        <v>8120</v>
      </c>
      <c r="B28" s="102" t="s">
        <v>677</v>
      </c>
      <c r="C28" s="105"/>
      <c r="D28" s="4">
        <f>E28+F28</f>
        <v>0</v>
      </c>
      <c r="E28" s="16">
        <f>E40</f>
        <v>0</v>
      </c>
      <c r="F28" s="4">
        <f>F30+F40</f>
        <v>0</v>
      </c>
    </row>
    <row r="29" spans="1:6" ht="12" hidden="1" customHeight="1">
      <c r="A29" s="99"/>
      <c r="B29" s="103" t="s">
        <v>327</v>
      </c>
      <c r="C29" s="105"/>
      <c r="D29" s="4"/>
      <c r="E29" s="16"/>
      <c r="F29" s="4"/>
    </row>
    <row r="30" spans="1:6" ht="15.75" customHeight="1">
      <c r="A30" s="99">
        <v>8121</v>
      </c>
      <c r="B30" s="102" t="s">
        <v>678</v>
      </c>
      <c r="C30" s="105"/>
      <c r="D30" s="4">
        <f>F30</f>
        <v>0</v>
      </c>
      <c r="E30" s="16" t="s">
        <v>212</v>
      </c>
      <c r="F30" s="4">
        <f>F32+F36</f>
        <v>0</v>
      </c>
    </row>
    <row r="31" spans="1:6" ht="9.75" hidden="1" customHeight="1">
      <c r="A31" s="99"/>
      <c r="B31" s="103" t="s">
        <v>564</v>
      </c>
      <c r="C31" s="105"/>
      <c r="D31" s="4"/>
      <c r="E31" s="16"/>
      <c r="F31" s="4"/>
    </row>
    <row r="32" spans="1:6" ht="14.25" customHeight="1">
      <c r="A32" s="93">
        <v>8122</v>
      </c>
      <c r="B32" s="100" t="s">
        <v>679</v>
      </c>
      <c r="C32" s="105" t="s">
        <v>215</v>
      </c>
      <c r="D32" s="4">
        <f>F32</f>
        <v>0</v>
      </c>
      <c r="E32" s="16" t="s">
        <v>212</v>
      </c>
      <c r="F32" s="4">
        <f>F34+F35</f>
        <v>0</v>
      </c>
    </row>
    <row r="33" spans="1:6" ht="10.5" hidden="1" customHeight="1">
      <c r="A33" s="93"/>
      <c r="B33" s="106" t="s">
        <v>564</v>
      </c>
      <c r="C33" s="105"/>
      <c r="D33" s="4"/>
      <c r="E33" s="16"/>
      <c r="F33" s="4"/>
    </row>
    <row r="34" spans="1:6" ht="14.25" customHeight="1">
      <c r="A34" s="93">
        <v>8123</v>
      </c>
      <c r="B34" s="106" t="s">
        <v>680</v>
      </c>
      <c r="C34" s="105"/>
      <c r="D34" s="4">
        <f>F34</f>
        <v>0</v>
      </c>
      <c r="E34" s="16" t="s">
        <v>212</v>
      </c>
      <c r="F34" s="4"/>
    </row>
    <row r="35" spans="1:6" ht="14.25" customHeight="1">
      <c r="A35" s="93">
        <v>8124</v>
      </c>
      <c r="B35" s="106" t="s">
        <v>681</v>
      </c>
      <c r="C35" s="105"/>
      <c r="D35" s="4">
        <f>F35</f>
        <v>0</v>
      </c>
      <c r="E35" s="16" t="s">
        <v>212</v>
      </c>
      <c r="F35" s="4"/>
    </row>
    <row r="36" spans="1:6" ht="24.75" customHeight="1">
      <c r="A36" s="93">
        <v>8130</v>
      </c>
      <c r="B36" s="100" t="s">
        <v>682</v>
      </c>
      <c r="C36" s="105" t="s">
        <v>216</v>
      </c>
      <c r="D36" s="4">
        <f>F36</f>
        <v>0</v>
      </c>
      <c r="E36" s="16" t="s">
        <v>212</v>
      </c>
      <c r="F36" s="4">
        <f>F38+F39</f>
        <v>0</v>
      </c>
    </row>
    <row r="37" spans="1:6" ht="15" customHeight="1">
      <c r="A37" s="93"/>
      <c r="B37" s="106" t="s">
        <v>564</v>
      </c>
      <c r="C37" s="105"/>
      <c r="D37" s="4"/>
      <c r="E37" s="16"/>
      <c r="F37" s="4"/>
    </row>
    <row r="38" spans="1:6" ht="14.25" customHeight="1">
      <c r="A38" s="93">
        <v>8131</v>
      </c>
      <c r="B38" s="106" t="s">
        <v>683</v>
      </c>
      <c r="C38" s="105"/>
      <c r="D38" s="4">
        <f>F38</f>
        <v>0</v>
      </c>
      <c r="E38" s="16" t="s">
        <v>212</v>
      </c>
      <c r="F38" s="4"/>
    </row>
    <row r="39" spans="1:6" ht="15" customHeight="1">
      <c r="A39" s="93">
        <v>8132</v>
      </c>
      <c r="B39" s="106" t="s">
        <v>684</v>
      </c>
      <c r="C39" s="105"/>
      <c r="D39" s="4">
        <f>F39</f>
        <v>0</v>
      </c>
      <c r="E39" s="16" t="s">
        <v>212</v>
      </c>
      <c r="F39" s="4"/>
    </row>
    <row r="40" spans="1:6" ht="17.25" customHeight="1">
      <c r="A40" s="93">
        <v>8140</v>
      </c>
      <c r="B40" s="100" t="s">
        <v>685</v>
      </c>
      <c r="C40" s="105"/>
      <c r="D40" s="4">
        <f>E40+F40</f>
        <v>0</v>
      </c>
      <c r="E40" s="16">
        <f>E42+E46</f>
        <v>0</v>
      </c>
      <c r="F40" s="4">
        <f>F42+F46</f>
        <v>0</v>
      </c>
    </row>
    <row r="41" spans="1:6" ht="12" customHeight="1">
      <c r="A41" s="99"/>
      <c r="B41" s="103" t="s">
        <v>564</v>
      </c>
      <c r="C41" s="105"/>
      <c r="D41" s="4"/>
      <c r="E41" s="16"/>
      <c r="F41" s="4"/>
    </row>
    <row r="42" spans="1:6" ht="24.75" customHeight="1">
      <c r="A42" s="93">
        <v>8141</v>
      </c>
      <c r="B42" s="100" t="s">
        <v>686</v>
      </c>
      <c r="C42" s="105" t="s">
        <v>215</v>
      </c>
      <c r="D42" s="4">
        <f>E42+F42</f>
        <v>0</v>
      </c>
      <c r="E42" s="16">
        <f>E44+E45</f>
        <v>0</v>
      </c>
      <c r="F42" s="4">
        <f>F45</f>
        <v>0</v>
      </c>
    </row>
    <row r="43" spans="1:6" ht="14.25" customHeight="1">
      <c r="A43" s="93"/>
      <c r="B43" s="106" t="s">
        <v>564</v>
      </c>
      <c r="C43" s="107"/>
      <c r="D43" s="4"/>
      <c r="E43" s="16"/>
      <c r="F43" s="4"/>
    </row>
    <row r="44" spans="1:6" ht="17.25" customHeight="1">
      <c r="A44" s="93">
        <v>8142</v>
      </c>
      <c r="B44" s="106" t="s">
        <v>687</v>
      </c>
      <c r="C44" s="107"/>
      <c r="D44" s="4">
        <f>E44</f>
        <v>0</v>
      </c>
      <c r="E44" s="16"/>
      <c r="F44" s="16" t="s">
        <v>212</v>
      </c>
    </row>
    <row r="45" spans="1:6" ht="17.25" customHeight="1">
      <c r="A45" s="93">
        <v>8143</v>
      </c>
      <c r="B45" s="106" t="s">
        <v>688</v>
      </c>
      <c r="C45" s="107"/>
      <c r="D45" s="4">
        <f>E45+F45</f>
        <v>0</v>
      </c>
      <c r="E45" s="16"/>
      <c r="F45" s="4"/>
    </row>
    <row r="46" spans="1:6" ht="24.75" customHeight="1">
      <c r="A46" s="93">
        <v>8150</v>
      </c>
      <c r="B46" s="100" t="s">
        <v>689</v>
      </c>
      <c r="C46" s="75" t="s">
        <v>216</v>
      </c>
      <c r="D46" s="4">
        <f>E46+F46</f>
        <v>0</v>
      </c>
      <c r="E46" s="16">
        <f>E48+E49</f>
        <v>0</v>
      </c>
      <c r="F46" s="4">
        <f>F49</f>
        <v>0</v>
      </c>
    </row>
    <row r="47" spans="1:6" ht="12" customHeight="1">
      <c r="A47" s="93"/>
      <c r="B47" s="106" t="s">
        <v>564</v>
      </c>
      <c r="C47" s="75"/>
      <c r="D47" s="4"/>
      <c r="E47" s="16"/>
      <c r="F47" s="4"/>
    </row>
    <row r="48" spans="1:6" ht="17.25" customHeight="1">
      <c r="A48" s="93">
        <v>8151</v>
      </c>
      <c r="B48" s="106" t="s">
        <v>683</v>
      </c>
      <c r="C48" s="75"/>
      <c r="D48" s="4">
        <f>E48</f>
        <v>0</v>
      </c>
      <c r="E48" s="16"/>
      <c r="F48" s="4" t="s">
        <v>4</v>
      </c>
    </row>
    <row r="49" spans="1:6" ht="17.25" customHeight="1">
      <c r="A49" s="93">
        <v>8152</v>
      </c>
      <c r="B49" s="106" t="s">
        <v>690</v>
      </c>
      <c r="C49" s="75"/>
      <c r="D49" s="4">
        <f>E49+F49</f>
        <v>0</v>
      </c>
      <c r="E49" s="16"/>
      <c r="F49" s="4"/>
    </row>
    <row r="50" spans="1:6" ht="33" customHeight="1">
      <c r="A50" s="93">
        <v>8160</v>
      </c>
      <c r="B50" s="100" t="s">
        <v>691</v>
      </c>
      <c r="C50" s="75"/>
      <c r="D50" s="4">
        <f>E50+F50</f>
        <v>154225.70000000001</v>
      </c>
      <c r="E50" s="4">
        <f>E57+E61+E71+E72+E73</f>
        <v>0</v>
      </c>
      <c r="F50" s="4">
        <f>F52+F57+F61+F71+F72+F73</f>
        <v>154225.70000000001</v>
      </c>
    </row>
    <row r="51" spans="1:6" ht="13.5" customHeight="1">
      <c r="A51" s="93"/>
      <c r="B51" s="108" t="s">
        <v>327</v>
      </c>
      <c r="C51" s="75"/>
      <c r="D51" s="4"/>
      <c r="E51" s="16"/>
      <c r="F51" s="4"/>
    </row>
    <row r="52" spans="1:6" ht="24.75" customHeight="1">
      <c r="A52" s="93">
        <v>8161</v>
      </c>
      <c r="B52" s="102" t="s">
        <v>692</v>
      </c>
      <c r="C52" s="75"/>
      <c r="D52" s="4">
        <f>F52</f>
        <v>0</v>
      </c>
      <c r="E52" s="16" t="s">
        <v>212</v>
      </c>
      <c r="F52" s="4">
        <f>F54+F55+F56</f>
        <v>0</v>
      </c>
    </row>
    <row r="53" spans="1:6" ht="10.5" hidden="1" customHeight="1" thickBot="1">
      <c r="A53" s="93"/>
      <c r="B53" s="103" t="s">
        <v>564</v>
      </c>
      <c r="C53" s="75"/>
      <c r="D53" s="4"/>
      <c r="E53" s="16"/>
      <c r="F53" s="4"/>
    </row>
    <row r="54" spans="1:6" ht="25.5" hidden="1" customHeight="1" thickBot="1">
      <c r="A54" s="93">
        <v>8162</v>
      </c>
      <c r="B54" s="106" t="s">
        <v>693</v>
      </c>
      <c r="C54" s="75" t="s">
        <v>217</v>
      </c>
      <c r="D54" s="4">
        <f>F54</f>
        <v>0</v>
      </c>
      <c r="E54" s="16" t="s">
        <v>212</v>
      </c>
      <c r="F54" s="4"/>
    </row>
    <row r="55" spans="1:6" ht="25.5" hidden="1" customHeight="1" thickBot="1">
      <c r="A55" s="99">
        <v>8163</v>
      </c>
      <c r="B55" s="109" t="s">
        <v>694</v>
      </c>
      <c r="C55" s="75" t="s">
        <v>217</v>
      </c>
      <c r="D55" s="4">
        <f>F55</f>
        <v>0</v>
      </c>
      <c r="E55" s="16" t="s">
        <v>212</v>
      </c>
      <c r="F55" s="4"/>
    </row>
    <row r="56" spans="1:6" ht="24" hidden="1" customHeight="1" thickBot="1">
      <c r="A56" s="93">
        <v>8164</v>
      </c>
      <c r="B56" s="106" t="s">
        <v>695</v>
      </c>
      <c r="C56" s="75" t="s">
        <v>218</v>
      </c>
      <c r="D56" s="4">
        <f>F56</f>
        <v>0</v>
      </c>
      <c r="E56" s="16" t="s">
        <v>212</v>
      </c>
      <c r="F56" s="4"/>
    </row>
    <row r="57" spans="1:6" ht="16.5" customHeight="1">
      <c r="A57" s="93">
        <v>8170</v>
      </c>
      <c r="B57" s="102" t="s">
        <v>696</v>
      </c>
      <c r="C57" s="75"/>
      <c r="D57" s="4">
        <f>E57+F57</f>
        <v>0</v>
      </c>
      <c r="E57" s="16"/>
      <c r="F57" s="16"/>
    </row>
    <row r="58" spans="1:6" ht="12.75" hidden="1" customHeight="1" thickBot="1">
      <c r="A58" s="93"/>
      <c r="B58" s="103" t="s">
        <v>564</v>
      </c>
      <c r="C58" s="75"/>
      <c r="D58" s="4"/>
      <c r="E58" s="16"/>
      <c r="F58" s="16"/>
    </row>
    <row r="59" spans="1:6" ht="35.25" hidden="1" customHeight="1" thickBot="1">
      <c r="A59" s="93">
        <v>8171</v>
      </c>
      <c r="B59" s="106" t="s">
        <v>697</v>
      </c>
      <c r="C59" s="75" t="s">
        <v>219</v>
      </c>
      <c r="D59" s="4">
        <f>E59+F59</f>
        <v>0</v>
      </c>
      <c r="E59" s="16"/>
      <c r="F59" s="4"/>
    </row>
    <row r="60" spans="1:6" ht="13.5" hidden="1" customHeight="1" thickBot="1">
      <c r="A60" s="93">
        <v>8172</v>
      </c>
      <c r="B60" s="104" t="s">
        <v>698</v>
      </c>
      <c r="C60" s="75" t="s">
        <v>220</v>
      </c>
      <c r="D60" s="4">
        <f>E60+F60</f>
        <v>0</v>
      </c>
      <c r="E60" s="16"/>
      <c r="F60" s="4"/>
    </row>
    <row r="61" spans="1:6" ht="41.25" customHeight="1">
      <c r="A61" s="93">
        <v>8190</v>
      </c>
      <c r="B61" s="110" t="s">
        <v>699</v>
      </c>
      <c r="C61" s="74"/>
      <c r="D61" s="4">
        <f>E61+F61</f>
        <v>154225.70000000001</v>
      </c>
      <c r="E61" s="4">
        <f>E63+E66</f>
        <v>0</v>
      </c>
      <c r="F61" s="4">
        <f>F67</f>
        <v>154225.70000000001</v>
      </c>
    </row>
    <row r="62" spans="1:6" ht="11.25" customHeight="1">
      <c r="A62" s="93"/>
      <c r="B62" s="103" t="s">
        <v>513</v>
      </c>
      <c r="C62" s="74"/>
      <c r="D62" s="4"/>
      <c r="E62" s="4"/>
      <c r="F62" s="4"/>
    </row>
    <row r="63" spans="1:6" ht="26.25" customHeight="1">
      <c r="A63" s="99">
        <v>8191</v>
      </c>
      <c r="B63" s="103" t="s">
        <v>700</v>
      </c>
      <c r="C63" s="111">
        <v>9320</v>
      </c>
      <c r="D63" s="4">
        <f>E63</f>
        <v>0</v>
      </c>
      <c r="E63" s="4"/>
      <c r="F63" s="4" t="s">
        <v>4</v>
      </c>
    </row>
    <row r="64" spans="1:6" ht="12.75" customHeight="1">
      <c r="A64" s="99"/>
      <c r="B64" s="103" t="s">
        <v>233</v>
      </c>
      <c r="C64" s="74"/>
      <c r="D64" s="4"/>
      <c r="E64" s="4"/>
      <c r="F64" s="4"/>
    </row>
    <row r="65" spans="1:6" ht="43.5" customHeight="1">
      <c r="A65" s="99">
        <v>8192</v>
      </c>
      <c r="B65" s="106" t="s">
        <v>701</v>
      </c>
      <c r="C65" s="74"/>
      <c r="D65" s="4">
        <f>E65</f>
        <v>0</v>
      </c>
      <c r="E65" s="4"/>
      <c r="F65" s="16" t="s">
        <v>212</v>
      </c>
    </row>
    <row r="66" spans="1:6" ht="25.5" customHeight="1">
      <c r="A66" s="99">
        <v>8193</v>
      </c>
      <c r="B66" s="106" t="s">
        <v>702</v>
      </c>
      <c r="C66" s="74"/>
      <c r="D66" s="4">
        <f>E66</f>
        <v>0</v>
      </c>
      <c r="E66" s="16">
        <f>E65-E63</f>
        <v>0</v>
      </c>
      <c r="F66" s="16" t="s">
        <v>4</v>
      </c>
    </row>
    <row r="67" spans="1:6" ht="26.25" customHeight="1">
      <c r="A67" s="99">
        <v>8194</v>
      </c>
      <c r="B67" s="103" t="s">
        <v>703</v>
      </c>
      <c r="C67" s="112">
        <v>9330</v>
      </c>
      <c r="D67" s="4">
        <f>F67</f>
        <v>154225.70000000001</v>
      </c>
      <c r="E67" s="16" t="s">
        <v>212</v>
      </c>
      <c r="F67" s="4">
        <f>F69+F70</f>
        <v>154225.70000000001</v>
      </c>
    </row>
    <row r="68" spans="1:6" ht="9.75" customHeight="1">
      <c r="A68" s="99"/>
      <c r="B68" s="103" t="s">
        <v>233</v>
      </c>
      <c r="C68" s="112"/>
      <c r="D68" s="4"/>
      <c r="E68" s="16"/>
      <c r="F68" s="4"/>
    </row>
    <row r="69" spans="1:6" ht="32.25" customHeight="1">
      <c r="A69" s="99">
        <v>8195</v>
      </c>
      <c r="B69" s="106" t="s">
        <v>704</v>
      </c>
      <c r="C69" s="112"/>
      <c r="D69" s="4">
        <f>F69</f>
        <v>108647.9</v>
      </c>
      <c r="E69" s="16" t="s">
        <v>212</v>
      </c>
      <c r="F69" s="4">
        <v>108647.9</v>
      </c>
    </row>
    <row r="70" spans="1:6" ht="32.25" customHeight="1">
      <c r="A70" s="99">
        <v>8196</v>
      </c>
      <c r="B70" s="106" t="s">
        <v>705</v>
      </c>
      <c r="C70" s="112"/>
      <c r="D70" s="4">
        <f>F70</f>
        <v>45577.8</v>
      </c>
      <c r="E70" s="16" t="s">
        <v>212</v>
      </c>
      <c r="F70" s="4">
        <v>45577.8</v>
      </c>
    </row>
    <row r="71" spans="1:6" ht="33" customHeight="1">
      <c r="A71" s="99">
        <v>8197</v>
      </c>
      <c r="B71" s="110" t="s">
        <v>706</v>
      </c>
      <c r="C71" s="73"/>
      <c r="D71" s="28"/>
      <c r="E71" s="28"/>
      <c r="F71" s="28"/>
    </row>
    <row r="72" spans="1:6" ht="48.75" customHeight="1">
      <c r="A72" s="99">
        <v>8198</v>
      </c>
      <c r="B72" s="110" t="s">
        <v>707</v>
      </c>
      <c r="C72" s="73"/>
      <c r="D72" s="28"/>
      <c r="E72" s="28"/>
      <c r="F72" s="28"/>
    </row>
    <row r="73" spans="1:6" ht="45.75" customHeight="1">
      <c r="A73" s="99">
        <v>8199</v>
      </c>
      <c r="B73" s="110" t="s">
        <v>708</v>
      </c>
      <c r="C73" s="73"/>
      <c r="D73" s="28"/>
      <c r="E73" s="28"/>
      <c r="F73" s="28"/>
    </row>
    <row r="74" spans="1:6" ht="29.25" customHeight="1">
      <c r="A74" s="99" t="s">
        <v>709</v>
      </c>
      <c r="B74" s="113" t="s">
        <v>710</v>
      </c>
      <c r="C74" s="73"/>
      <c r="D74" s="28"/>
      <c r="E74" s="28"/>
      <c r="F74" s="28"/>
    </row>
    <row r="75" spans="1:6" ht="18" customHeight="1">
      <c r="A75" s="99">
        <v>8200</v>
      </c>
      <c r="B75" s="94" t="s">
        <v>711</v>
      </c>
      <c r="C75" s="74"/>
      <c r="D75" s="28"/>
      <c r="E75" s="28"/>
      <c r="F75" s="28"/>
    </row>
    <row r="76" spans="1:6" ht="13.5" customHeight="1">
      <c r="A76" s="99"/>
      <c r="B76" s="98" t="s">
        <v>327</v>
      </c>
      <c r="C76" s="74"/>
      <c r="D76" s="28"/>
      <c r="E76" s="28"/>
      <c r="F76" s="28"/>
    </row>
    <row r="77" spans="1:6" ht="27.75" customHeight="1">
      <c r="A77" s="99">
        <v>8210</v>
      </c>
      <c r="B77" s="114" t="s">
        <v>712</v>
      </c>
      <c r="C77" s="74"/>
      <c r="D77" s="28"/>
      <c r="E77" s="28"/>
      <c r="F77" s="28"/>
    </row>
    <row r="78" spans="1:6" ht="13.5" customHeight="1">
      <c r="A78" s="93"/>
      <c r="B78" s="106" t="s">
        <v>327</v>
      </c>
      <c r="C78" s="74"/>
      <c r="D78" s="28"/>
      <c r="E78" s="28"/>
      <c r="F78" s="28"/>
    </row>
    <row r="79" spans="1:6" ht="32.25" customHeight="1">
      <c r="A79" s="99">
        <v>8211</v>
      </c>
      <c r="B79" s="102" t="s">
        <v>713</v>
      </c>
      <c r="C79" s="74"/>
      <c r="D79" s="28"/>
      <c r="E79" s="28"/>
      <c r="F79" s="28"/>
    </row>
    <row r="80" spans="1:6" ht="15.75" customHeight="1">
      <c r="A80" s="99"/>
      <c r="B80" s="103" t="s">
        <v>233</v>
      </c>
      <c r="C80" s="74"/>
      <c r="D80" s="28"/>
      <c r="E80" s="28"/>
      <c r="F80" s="28"/>
    </row>
    <row r="81" spans="1:6" ht="15.75" customHeight="1">
      <c r="A81" s="99">
        <v>8212</v>
      </c>
      <c r="B81" s="104" t="s">
        <v>675</v>
      </c>
      <c r="C81" s="75" t="s">
        <v>714</v>
      </c>
      <c r="D81" s="28"/>
      <c r="E81" s="28"/>
      <c r="F81" s="28"/>
    </row>
    <row r="82" spans="1:6" ht="15.75" customHeight="1">
      <c r="A82" s="99">
        <v>8213</v>
      </c>
      <c r="B82" s="104" t="s">
        <v>676</v>
      </c>
      <c r="C82" s="75" t="s">
        <v>715</v>
      </c>
      <c r="D82" s="28"/>
      <c r="E82" s="28"/>
      <c r="F82" s="28"/>
    </row>
    <row r="83" spans="1:6" ht="29.25" customHeight="1">
      <c r="A83" s="99">
        <v>8220</v>
      </c>
      <c r="B83" s="102" t="s">
        <v>716</v>
      </c>
      <c r="C83" s="74"/>
      <c r="D83" s="28"/>
      <c r="E83" s="28"/>
      <c r="F83" s="28"/>
    </row>
    <row r="84" spans="1:6" ht="13.5" customHeight="1">
      <c r="A84" s="99"/>
      <c r="B84" s="103" t="s">
        <v>327</v>
      </c>
      <c r="C84" s="74"/>
      <c r="D84" s="28"/>
      <c r="E84" s="28"/>
      <c r="F84" s="28"/>
    </row>
    <row r="85" spans="1:6" ht="18" customHeight="1">
      <c r="A85" s="99">
        <v>8221</v>
      </c>
      <c r="B85" s="102" t="s">
        <v>717</v>
      </c>
      <c r="C85" s="74"/>
      <c r="D85" s="28"/>
      <c r="E85" s="28"/>
      <c r="F85" s="28"/>
    </row>
    <row r="86" spans="1:6" ht="14.25" customHeight="1">
      <c r="A86" s="99"/>
      <c r="B86" s="103" t="s">
        <v>564</v>
      </c>
      <c r="C86" s="74"/>
      <c r="D86" s="28"/>
      <c r="E86" s="28"/>
      <c r="F86" s="28"/>
    </row>
    <row r="87" spans="1:6" ht="15" customHeight="1">
      <c r="A87" s="93">
        <v>8222</v>
      </c>
      <c r="B87" s="106" t="s">
        <v>718</v>
      </c>
      <c r="C87" s="75" t="s">
        <v>719</v>
      </c>
      <c r="D87" s="28"/>
      <c r="E87" s="28"/>
      <c r="F87" s="28"/>
    </row>
    <row r="88" spans="1:6" ht="15" customHeight="1">
      <c r="A88" s="93">
        <v>8230</v>
      </c>
      <c r="B88" s="106" t="s">
        <v>720</v>
      </c>
      <c r="C88" s="75" t="s">
        <v>721</v>
      </c>
      <c r="D88" s="28"/>
      <c r="E88" s="28"/>
      <c r="F88" s="28"/>
    </row>
    <row r="89" spans="1:6" ht="18" customHeight="1">
      <c r="A89" s="93">
        <v>8240</v>
      </c>
      <c r="B89" s="102" t="s">
        <v>722</v>
      </c>
      <c r="C89" s="74"/>
      <c r="D89" s="28"/>
      <c r="E89" s="28"/>
      <c r="F89" s="28"/>
    </row>
    <row r="90" spans="1:6" ht="14.25" customHeight="1">
      <c r="A90" s="99"/>
      <c r="B90" s="103" t="s">
        <v>564</v>
      </c>
      <c r="C90" s="74"/>
      <c r="D90" s="28"/>
      <c r="E90" s="28"/>
      <c r="F90" s="28"/>
    </row>
    <row r="91" spans="1:6" ht="16.5" customHeight="1">
      <c r="A91" s="93">
        <v>8241</v>
      </c>
      <c r="B91" s="106" t="s">
        <v>723</v>
      </c>
      <c r="C91" s="75" t="s">
        <v>719</v>
      </c>
      <c r="D91" s="28"/>
      <c r="E91" s="28"/>
      <c r="F91" s="28"/>
    </row>
    <row r="92" spans="1:6" ht="16.5" customHeight="1">
      <c r="A92" s="93">
        <v>8250</v>
      </c>
      <c r="B92" s="106" t="s">
        <v>724</v>
      </c>
      <c r="C92" s="75" t="s">
        <v>721</v>
      </c>
      <c r="D92" s="28"/>
      <c r="E92" s="28"/>
      <c r="F92" s="28"/>
    </row>
    <row r="93" spans="1:6" ht="6" customHeight="1">
      <c r="B93" s="25"/>
      <c r="C93" s="25"/>
    </row>
    <row r="94" spans="1:6" ht="18" customHeight="1">
      <c r="B94" s="25"/>
      <c r="C94" s="25"/>
    </row>
    <row r="95" spans="1:6" ht="18" customHeight="1">
      <c r="B95" s="25"/>
      <c r="C95" s="25"/>
    </row>
    <row r="96" spans="1:6" ht="18" customHeight="1">
      <c r="B96" s="25"/>
      <c r="C96" s="25"/>
    </row>
    <row r="97" spans="2:3" ht="18" customHeight="1">
      <c r="B97" s="25"/>
      <c r="C97" s="25"/>
    </row>
    <row r="98" spans="2:3" ht="18" customHeight="1">
      <c r="B98" s="25"/>
      <c r="C98" s="25"/>
    </row>
    <row r="99" spans="2:3" ht="18" customHeight="1">
      <c r="B99" s="25"/>
      <c r="C99" s="25"/>
    </row>
    <row r="100" spans="2:3" ht="18" customHeight="1">
      <c r="B100" s="25"/>
      <c r="C100" s="25"/>
    </row>
    <row r="101" spans="2:3" ht="18" customHeight="1">
      <c r="B101" s="25"/>
      <c r="C101" s="25"/>
    </row>
    <row r="102" spans="2:3" ht="18" customHeight="1">
      <c r="B102" s="25"/>
      <c r="C102" s="25"/>
    </row>
    <row r="103" spans="2:3" ht="18" customHeight="1">
      <c r="B103" s="25"/>
      <c r="C103" s="25"/>
    </row>
    <row r="104" spans="2:3" ht="18" customHeight="1">
      <c r="B104" s="25"/>
      <c r="C104" s="25"/>
    </row>
    <row r="105" spans="2:3" ht="18" customHeight="1">
      <c r="B105" s="25"/>
      <c r="C105" s="25"/>
    </row>
    <row r="106" spans="2:3" ht="18" customHeight="1">
      <c r="B106" s="25"/>
      <c r="C106" s="25"/>
    </row>
    <row r="107" spans="2:3" ht="18" customHeight="1">
      <c r="B107" s="25"/>
      <c r="C107" s="25"/>
    </row>
    <row r="108" spans="2:3" ht="18" customHeight="1">
      <c r="B108" s="25"/>
      <c r="C108" s="25"/>
    </row>
    <row r="109" spans="2:3" ht="18" customHeight="1">
      <c r="B109" s="25"/>
      <c r="C109" s="25"/>
    </row>
    <row r="110" spans="2:3" ht="18" customHeight="1">
      <c r="B110" s="25"/>
      <c r="C110" s="25"/>
    </row>
    <row r="111" spans="2:3" ht="18" customHeight="1">
      <c r="B111" s="25"/>
      <c r="C111" s="25"/>
    </row>
    <row r="112" spans="2:3" ht="18" customHeight="1">
      <c r="B112" s="25"/>
      <c r="C112" s="25"/>
    </row>
    <row r="113" spans="2:3" ht="18" customHeight="1">
      <c r="B113" s="25"/>
      <c r="C113" s="25"/>
    </row>
    <row r="114" spans="2:3" ht="18" customHeight="1">
      <c r="B114" s="25"/>
      <c r="C114" s="25"/>
    </row>
    <row r="115" spans="2:3" ht="18" customHeight="1">
      <c r="B115" s="25"/>
      <c r="C115" s="25"/>
    </row>
    <row r="116" spans="2:3" ht="18" customHeight="1">
      <c r="B116" s="25"/>
      <c r="C116" s="25"/>
    </row>
    <row r="117" spans="2:3" ht="18" customHeight="1">
      <c r="B117" s="25"/>
      <c r="C117" s="25"/>
    </row>
    <row r="118" spans="2:3" ht="18" customHeight="1">
      <c r="B118" s="25"/>
      <c r="C118" s="25"/>
    </row>
    <row r="119" spans="2:3" ht="18" customHeight="1">
      <c r="B119" s="25"/>
      <c r="C119" s="25"/>
    </row>
    <row r="120" spans="2:3" ht="18" customHeight="1">
      <c r="B120" s="25"/>
      <c r="C120" s="25"/>
    </row>
    <row r="121" spans="2:3" ht="18" customHeight="1">
      <c r="B121" s="25"/>
      <c r="C121" s="25"/>
    </row>
    <row r="122" spans="2:3" ht="18" customHeight="1">
      <c r="B122" s="25"/>
      <c r="C122" s="25"/>
    </row>
    <row r="123" spans="2:3" ht="18" customHeight="1">
      <c r="B123" s="25"/>
      <c r="C123" s="25"/>
    </row>
    <row r="124" spans="2:3" ht="18" customHeight="1">
      <c r="B124" s="25"/>
      <c r="C124" s="25"/>
    </row>
    <row r="125" spans="2:3" ht="18" customHeight="1">
      <c r="B125" s="25"/>
      <c r="C125" s="25"/>
    </row>
    <row r="126" spans="2:3" ht="18" customHeight="1">
      <c r="B126" s="25"/>
      <c r="C126" s="25"/>
    </row>
    <row r="127" spans="2:3" ht="18" customHeight="1">
      <c r="B127" s="25"/>
      <c r="C127" s="25"/>
    </row>
    <row r="128" spans="2:3" ht="18" customHeight="1">
      <c r="B128" s="25"/>
      <c r="C128" s="25"/>
    </row>
    <row r="129" spans="2:3" ht="18" customHeight="1">
      <c r="B129" s="25"/>
      <c r="C129" s="25"/>
    </row>
    <row r="130" spans="2:3" ht="18" customHeight="1">
      <c r="B130" s="25"/>
      <c r="C130" s="25"/>
    </row>
    <row r="131" spans="2:3" ht="18" customHeight="1">
      <c r="B131" s="25"/>
      <c r="C131" s="25"/>
    </row>
    <row r="132" spans="2:3" ht="18" customHeight="1">
      <c r="B132" s="25"/>
      <c r="C132" s="25"/>
    </row>
    <row r="133" spans="2:3" ht="18" customHeight="1">
      <c r="B133" s="25"/>
      <c r="C133" s="25"/>
    </row>
    <row r="134" spans="2:3" ht="18" customHeight="1">
      <c r="B134" s="25"/>
      <c r="C134" s="25"/>
    </row>
    <row r="135" spans="2:3" ht="18" customHeight="1">
      <c r="B135" s="25"/>
      <c r="C135" s="25"/>
    </row>
    <row r="136" spans="2:3" ht="18" customHeight="1">
      <c r="B136" s="25"/>
      <c r="C136" s="25"/>
    </row>
    <row r="137" spans="2:3" ht="18" customHeight="1">
      <c r="B137" s="25"/>
      <c r="C137" s="25"/>
    </row>
    <row r="138" spans="2:3" ht="18" customHeight="1">
      <c r="B138" s="25"/>
      <c r="C138" s="25"/>
    </row>
    <row r="139" spans="2:3" ht="18" customHeight="1">
      <c r="B139" s="25"/>
      <c r="C139" s="25"/>
    </row>
    <row r="140" spans="2:3" ht="18" customHeight="1">
      <c r="B140" s="25"/>
      <c r="C140" s="25"/>
    </row>
    <row r="141" spans="2:3" ht="18" customHeight="1">
      <c r="B141" s="25"/>
      <c r="C141" s="25"/>
    </row>
    <row r="142" spans="2:3" ht="18" customHeight="1">
      <c r="B142" s="25"/>
      <c r="C142" s="25"/>
    </row>
    <row r="143" spans="2:3" ht="18" customHeight="1">
      <c r="B143" s="25"/>
      <c r="C143" s="25"/>
    </row>
    <row r="144" spans="2:3" ht="18" customHeight="1">
      <c r="B144" s="25"/>
      <c r="C144" s="25"/>
    </row>
    <row r="145" spans="2:3" ht="18" customHeight="1">
      <c r="B145" s="25"/>
      <c r="C145" s="25"/>
    </row>
    <row r="146" spans="2:3" ht="18" customHeight="1">
      <c r="B146" s="25"/>
      <c r="C146" s="25"/>
    </row>
    <row r="147" spans="2:3" ht="18" customHeight="1">
      <c r="B147" s="25"/>
      <c r="C147" s="25"/>
    </row>
    <row r="148" spans="2:3" ht="18" customHeight="1">
      <c r="B148" s="25"/>
      <c r="C148" s="25"/>
    </row>
    <row r="149" spans="2:3" ht="18" customHeight="1">
      <c r="B149" s="25"/>
      <c r="C149" s="25"/>
    </row>
    <row r="150" spans="2:3" ht="18" customHeight="1">
      <c r="B150" s="25"/>
      <c r="C150" s="25"/>
    </row>
    <row r="151" spans="2:3" ht="18" customHeight="1">
      <c r="B151" s="25"/>
      <c r="C151" s="25"/>
    </row>
    <row r="152" spans="2:3" ht="18" customHeight="1">
      <c r="B152" s="25"/>
      <c r="C152" s="25"/>
    </row>
    <row r="153" spans="2:3" ht="18" customHeight="1">
      <c r="B153" s="25"/>
      <c r="C153" s="25"/>
    </row>
    <row r="154" spans="2:3" ht="18" customHeight="1">
      <c r="B154" s="25"/>
      <c r="C154" s="25"/>
    </row>
    <row r="155" spans="2:3" ht="18" customHeight="1">
      <c r="B155" s="25"/>
      <c r="C155" s="25"/>
    </row>
    <row r="156" spans="2:3" ht="18" customHeight="1">
      <c r="B156" s="25"/>
      <c r="C156" s="25"/>
    </row>
    <row r="157" spans="2:3" ht="18" customHeight="1">
      <c r="B157" s="25"/>
      <c r="C157" s="25"/>
    </row>
    <row r="158" spans="2:3" ht="18" customHeight="1">
      <c r="B158" s="25"/>
      <c r="C158" s="25"/>
    </row>
    <row r="159" spans="2:3" ht="18" customHeight="1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25"/>
  <sheetViews>
    <sheetView tabSelected="1" workbookViewId="0">
      <selection activeCell="G485" sqref="G485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2" t="s">
        <v>729</v>
      </c>
      <c r="B1" s="362"/>
      <c r="C1" s="362"/>
      <c r="D1" s="362"/>
      <c r="E1" s="362"/>
      <c r="F1" s="362"/>
      <c r="G1" s="362"/>
      <c r="H1" s="362"/>
    </row>
    <row r="2" spans="1:10" ht="36" customHeight="1">
      <c r="A2" s="363" t="s">
        <v>789</v>
      </c>
      <c r="B2" s="363"/>
      <c r="C2" s="363"/>
      <c r="D2" s="363"/>
      <c r="E2" s="363"/>
      <c r="F2" s="363"/>
      <c r="G2" s="363"/>
      <c r="H2" s="363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1" t="s">
        <v>318</v>
      </c>
      <c r="B5" s="364" t="s">
        <v>732</v>
      </c>
      <c r="C5" s="365" t="s">
        <v>320</v>
      </c>
      <c r="D5" s="365" t="s">
        <v>321</v>
      </c>
      <c r="E5" s="366" t="s">
        <v>733</v>
      </c>
      <c r="F5" s="331" t="s">
        <v>734</v>
      </c>
      <c r="G5" s="349" t="s">
        <v>735</v>
      </c>
      <c r="H5" s="349"/>
    </row>
    <row r="6" spans="1:10" s="129" customFormat="1" ht="48" customHeight="1">
      <c r="A6" s="331"/>
      <c r="B6" s="364"/>
      <c r="C6" s="365"/>
      <c r="D6" s="365"/>
      <c r="E6" s="366"/>
      <c r="F6" s="331"/>
      <c r="G6" s="171" t="s">
        <v>736</v>
      </c>
      <c r="H6" s="171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2017020.7</v>
      </c>
      <c r="G8" s="181">
        <f>G9+G126+G168+G224+G412+G462+G516+G590+G713+G826+G912</f>
        <v>1862795</v>
      </c>
      <c r="H8" s="181">
        <f>H9+H126+H168+H224+H412+H462+H516+H590+H713+H826+H912</f>
        <v>154225.70000000001</v>
      </c>
      <c r="J8" s="309">
        <f>'hat3'!E7-'hat6'!G8</f>
        <v>0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418209.5</v>
      </c>
      <c r="G9" s="179">
        <f>G11+G50+G64+G82+G90+G98+G110+G118</f>
        <v>418209.5</v>
      </c>
      <c r="H9" s="179">
        <f>H11+H50+H64+H82+H90+H98+H110+H118</f>
        <v>0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401060.5</v>
      </c>
      <c r="G11" s="256">
        <f>G13+G38+G44</f>
        <v>401060.5</v>
      </c>
      <c r="H11" s="256">
        <f>H13+H38+H44</f>
        <v>0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401060.5</v>
      </c>
      <c r="G13" s="290">
        <f>G15+G16+G17+G18+G19+G20+G21+G22+G23+G24+G25+G26+G27+G28+G29+G30+G31+G32+G33+G34+G35</f>
        <v>401060.5</v>
      </c>
      <c r="H13" s="174">
        <f>SUM(H34:H37)</f>
        <v>0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0</v>
      </c>
      <c r="G36" s="264">
        <v>0</v>
      </c>
      <c r="H36" s="260"/>
    </row>
    <row r="37" spans="1:8" ht="15.75">
      <c r="A37" s="140"/>
      <c r="B37" s="44"/>
      <c r="C37" s="144"/>
      <c r="D37" s="144"/>
      <c r="E37" s="141" t="s">
        <v>740</v>
      </c>
      <c r="F37" s="172">
        <f t="shared" si="0"/>
        <v>0</v>
      </c>
      <c r="G37" s="175"/>
      <c r="H37" s="175"/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8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ref="F159" si="3">G159+H159</f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4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4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4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4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4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4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4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4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4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4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4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4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4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4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4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4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4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4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4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4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4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4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4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4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4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4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4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4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4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4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4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4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162825.70000000001</v>
      </c>
      <c r="G224" s="245">
        <f>G226+G240+G267+G287+G307+G344+G352+G378+G404</f>
        <v>97500</v>
      </c>
      <c r="H224" s="245">
        <f>H226+H240+H267+H287+H307+H344+H352+H378+H404</f>
        <v>65325.7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4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5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6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6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6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7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7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7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7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4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8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9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9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9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9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9"/>
        <v>6000</v>
      </c>
      <c r="G248" s="264"/>
      <c r="H248" s="264">
        <v>6000</v>
      </c>
      <c r="I248" s="367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9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10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10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10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10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10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1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1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1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1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1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2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2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2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2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2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3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274" si="14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4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4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4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ref="F275:F354" si="15">G275+H275</f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6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6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6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6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6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7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7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7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7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5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5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8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8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8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8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8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9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9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9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9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9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20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20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20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20"/>
        <v>0</v>
      </c>
      <c r="G306" s="264">
        <v>0</v>
      </c>
      <c r="H306" s="264">
        <v>0</v>
      </c>
    </row>
    <row r="307" spans="1:8">
      <c r="A307" s="369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5"/>
        <v>149325.70000000001</v>
      </c>
      <c r="G307" s="245">
        <f>G309+G320+G326+G332+G338</f>
        <v>90000</v>
      </c>
      <c r="H307" s="245">
        <f>H309+H320+H326+H332+H338</f>
        <v>59325.7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5"/>
        <v>149325.70000000001</v>
      </c>
      <c r="G309" s="174">
        <f>SUM(G310:G319)</f>
        <v>90000</v>
      </c>
      <c r="H309" s="174">
        <f>SUM(H310:H319)</f>
        <v>59325.7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14" si="21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21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21"/>
        <v>11000</v>
      </c>
      <c r="G314" s="368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ref="F315:F320" si="22">G315+H315</f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22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22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22"/>
        <v>29000</v>
      </c>
      <c r="G318" s="264">
        <v>0</v>
      </c>
      <c r="H318" s="265">
        <v>29000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22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22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3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3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3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3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3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4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4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4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4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4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5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5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5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5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5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43" si="26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6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6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6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15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15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7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7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7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7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15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15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8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8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8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8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8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9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9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9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9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9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30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30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30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30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30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377" si="31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31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31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31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ref="F378:F446" si="32">G378+H378</f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32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33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33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33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33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33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4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4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4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4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4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5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5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5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5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5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6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6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6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6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32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32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7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7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7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7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32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32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8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9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9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9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9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32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40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41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41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41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41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32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32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ref="F432" si="42">G432+H432</f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37" si="43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43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43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43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2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44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5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5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5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5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2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6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53" si="47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7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7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7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ref="F454:F535" si="48">G454+H454</f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8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9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9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9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9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8"/>
        <v>169900</v>
      </c>
      <c r="G462" s="245">
        <f>G464+G472+G480+G492+G500+G508</f>
        <v>90000</v>
      </c>
      <c r="H462" s="245">
        <f>H464+H472+H480+H492+H500+H508</f>
        <v>79900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8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ref="F464" si="50">G464+H464</f>
        <v>0</v>
      </c>
      <c r="G464" s="174">
        <f>G466</f>
        <v>0</v>
      </c>
      <c r="H464" s="174">
        <f>H466</f>
        <v>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51">G466+H466</f>
        <v>0</v>
      </c>
      <c r="G466" s="174">
        <f>SUM(G468:G471)</f>
        <v>0</v>
      </c>
      <c r="H466" s="174">
        <f>SUM(H468:H471)</f>
        <v>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 t="s">
        <v>740</v>
      </c>
      <c r="F468" s="172">
        <f t="shared" ref="F468:F472" si="52">G468+H468</f>
        <v>0</v>
      </c>
      <c r="G468" s="264">
        <v>0</v>
      </c>
      <c r="H468" s="264">
        <v>0</v>
      </c>
    </row>
    <row r="469" spans="1:8" ht="15.75">
      <c r="A469" s="140"/>
      <c r="B469" s="44"/>
      <c r="C469" s="144"/>
      <c r="D469" s="144"/>
      <c r="E469" s="141"/>
      <c r="F469" s="172">
        <f t="shared" si="52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52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52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52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53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54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54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54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54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54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55">G482+H482</f>
        <v>109900</v>
      </c>
      <c r="G482" s="290">
        <f>SUM(G484:G491)</f>
        <v>30000</v>
      </c>
      <c r="H482" s="290">
        <f t="shared" ref="H482:I482" si="56">SUM(H484:H491)</f>
        <v>79900</v>
      </c>
      <c r="I482" s="290">
        <f t="shared" si="56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7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7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7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7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7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8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9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9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9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9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9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60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61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61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61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61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61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62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15" si="63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63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63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63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48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48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48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48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48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48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48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48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48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48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48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48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48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48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48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48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48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48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48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48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ref="F536:F604" si="64">G536+H536</f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64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64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64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64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64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64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64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64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64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64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64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64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64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64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64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64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64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64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64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64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64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64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64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64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64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64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64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64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64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64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64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64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64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64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64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64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64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64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64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si="64"/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64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64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64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64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64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64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64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64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64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64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64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64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64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64"/>
        <v>70906</v>
      </c>
      <c r="G590" s="179">
        <f>G592+G604+G657+G677+G697+G705</f>
        <v>70906</v>
      </c>
      <c r="H590" s="179">
        <f>H592+H604+H657+H677+H697+H705</f>
        <v>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64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64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599" si="65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65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65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65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ref="F600:F601" si="66">G600+H600</f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66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64"/>
        <v>65906</v>
      </c>
      <c r="G604" s="174">
        <f>G606+G616+G622+G633+G639+G645+G651</f>
        <v>65906</v>
      </c>
      <c r="H604" s="174">
        <f>H606+H616+H622+H633+H639+H645+H651</f>
        <v>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67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3" si="68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8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8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8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8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8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ref="F614:F616" si="69">G614+H614</f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9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9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70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70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70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70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70"/>
        <v>34582</v>
      </c>
      <c r="G622" s="290">
        <f>SUM(G624:G632)</f>
        <v>34582</v>
      </c>
      <c r="H622" s="174">
        <f>SUM(H632:H632)</f>
        <v>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1" si="71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71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71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71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71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71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71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71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 t="s">
        <v>740</v>
      </c>
      <c r="F632" s="172">
        <f t="shared" ref="F632:F633" si="72">G632+H632</f>
        <v>0</v>
      </c>
      <c r="G632" s="264">
        <v>0</v>
      </c>
      <c r="H632" s="264">
        <v>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7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7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7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7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7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7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44" si="7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7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7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7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ref="F645:F706" si="75">G645+H645</f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76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76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76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76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76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77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77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77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77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75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75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78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78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78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78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78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79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79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79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79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79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80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80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80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80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75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75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81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81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81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81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81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82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82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82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82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82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83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83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83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83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75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75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75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4" si="84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84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84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84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5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5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ref="F707" si="85">G707+H707</f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12" si="86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86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86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86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ref="F713:F811" si="87">G713+H713</f>
        <v>389000</v>
      </c>
      <c r="G713" s="245">
        <f>G715+G729+G743+G757+G771+G802+G810+G818</f>
        <v>380000</v>
      </c>
      <c r="H713" s="245">
        <f>H715+H729+H743+H757+H771+H802+H810+H818</f>
        <v>9000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87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87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88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88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88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88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88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89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89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89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89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87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87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87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90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90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90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90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90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91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91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91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91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87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87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87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92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92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92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92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92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93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93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93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93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87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87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87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94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94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94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94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94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95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95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95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95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87"/>
        <v>58000</v>
      </c>
      <c r="G771" s="179">
        <f>G773+G788</f>
        <v>58000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87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si="87"/>
        <v>27300.400000000001</v>
      </c>
      <c r="G773" s="174">
        <f>SUM(G776:G787)</f>
        <v>27300.400000000001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3" si="96">G776+H776</f>
        <v>25512</v>
      </c>
      <c r="G776" s="249">
        <v>25512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96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96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96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96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96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96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96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ref="F784:F788" si="97">G784+H784</f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97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97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97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97"/>
        <v>30699.599999999999</v>
      </c>
      <c r="G788" s="174">
        <f>SUM(G791:G801)</f>
        <v>30699.599999999999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0" si="98">G791+H791</f>
        <v>28320</v>
      </c>
      <c r="G791" s="249">
        <v>28320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98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98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98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ref="F795:F801" si="99">G795+H795</f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98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98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98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98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98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99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7"/>
        <v>0</v>
      </c>
      <c r="G802" s="174">
        <f>G804</f>
        <v>0</v>
      </c>
      <c r="H802" s="174">
        <f>H804</f>
        <v>0</v>
      </c>
      <c r="O802" s="263"/>
    </row>
    <row r="803" spans="1:15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7"/>
        <v>0</v>
      </c>
      <c r="G803" s="176"/>
      <c r="H803" s="176"/>
      <c r="O803" s="263"/>
    </row>
    <row r="804" spans="1:15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7"/>
        <v>0</v>
      </c>
      <c r="G804" s="174">
        <f>SUM(G806:G809)</f>
        <v>0</v>
      </c>
      <c r="H804" s="174">
        <f>SUM(H806:H809)</f>
        <v>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100">G806+H806</f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100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100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100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7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7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ref="F812" si="101">G812+H812</f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17" si="102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102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102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102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ref="F818:F860" si="103">G818+H818</f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103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104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104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104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104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103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103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103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105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105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105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105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105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103"/>
        <v>0</v>
      </c>
      <c r="G838" s="174">
        <f t="shared" ref="G838:H838" si="106">SUM(G840:G843)</f>
        <v>0</v>
      </c>
      <c r="H838" s="174">
        <f t="shared" si="106"/>
        <v>0</v>
      </c>
    </row>
    <row r="839" spans="1:8">
      <c r="A839" s="140"/>
      <c r="B839" s="44"/>
      <c r="C839" s="144"/>
      <c r="D839" s="144"/>
      <c r="E839" s="141"/>
      <c r="F839" s="172">
        <f t="shared" si="103"/>
        <v>0</v>
      </c>
      <c r="G839" s="174">
        <f t="shared" ref="G839:H839" si="107">SUM(G841:G844)</f>
        <v>0</v>
      </c>
      <c r="H839" s="174">
        <f t="shared" si="107"/>
        <v>0</v>
      </c>
    </row>
    <row r="840" spans="1:8">
      <c r="A840" s="140"/>
      <c r="B840" s="44"/>
      <c r="C840" s="144"/>
      <c r="D840" s="144"/>
      <c r="E840" s="141"/>
      <c r="F840" s="172">
        <f t="shared" si="103"/>
        <v>0</v>
      </c>
      <c r="G840" s="174">
        <f t="shared" ref="G840:H840" si="108">SUM(G842:G845)</f>
        <v>0</v>
      </c>
      <c r="H840" s="174">
        <f t="shared" si="108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103"/>
        <v>0</v>
      </c>
      <c r="G841" s="174">
        <f t="shared" ref="G841:H841" si="109">SUM(G843:G846)</f>
        <v>0</v>
      </c>
      <c r="H841" s="174">
        <f t="shared" si="109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103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103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110">G846+H846</f>
        <v>0</v>
      </c>
      <c r="G846" s="174">
        <f t="shared" ref="G846:H846" si="111">SUM(G848:G851)</f>
        <v>0</v>
      </c>
      <c r="H846" s="174">
        <f t="shared" si="111"/>
        <v>0</v>
      </c>
    </row>
    <row r="847" spans="1:8">
      <c r="A847" s="140"/>
      <c r="B847" s="44"/>
      <c r="C847" s="144"/>
      <c r="D847" s="144"/>
      <c r="E847" s="141"/>
      <c r="F847" s="172">
        <f t="shared" si="110"/>
        <v>0</v>
      </c>
      <c r="G847" s="174">
        <f t="shared" ref="G847:H847" si="112">SUM(G849:G852)</f>
        <v>0</v>
      </c>
      <c r="H847" s="174">
        <f t="shared" si="112"/>
        <v>0</v>
      </c>
    </row>
    <row r="848" spans="1:8">
      <c r="A848" s="140"/>
      <c r="B848" s="44"/>
      <c r="C848" s="144"/>
      <c r="D848" s="144"/>
      <c r="E848" s="141"/>
      <c r="F848" s="172">
        <f t="shared" si="110"/>
        <v>0</v>
      </c>
      <c r="G848" s="174">
        <f t="shared" ref="G848:H848" si="113">SUM(G850:G853)</f>
        <v>0</v>
      </c>
      <c r="H848" s="174">
        <f t="shared" si="11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110"/>
        <v>0</v>
      </c>
      <c r="G849" s="174">
        <f t="shared" ref="G849:H849" si="114">SUM(G851:G854)</f>
        <v>0</v>
      </c>
      <c r="H849" s="174">
        <f t="shared" si="11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103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11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116">G854+H854</f>
        <v>0</v>
      </c>
      <c r="G854" s="174">
        <f t="shared" ref="G854:H854" si="117">SUM(G856:G859)</f>
        <v>0</v>
      </c>
      <c r="H854" s="174">
        <f t="shared" si="117"/>
        <v>0</v>
      </c>
    </row>
    <row r="855" spans="1:8">
      <c r="A855" s="140"/>
      <c r="B855" s="44"/>
      <c r="C855" s="144"/>
      <c r="D855" s="144"/>
      <c r="E855" s="141"/>
      <c r="F855" s="172">
        <f t="shared" si="116"/>
        <v>0</v>
      </c>
      <c r="G855" s="174">
        <f t="shared" ref="G855:H855" si="118">SUM(G857:G860)</f>
        <v>0</v>
      </c>
      <c r="H855" s="174">
        <f t="shared" si="118"/>
        <v>0</v>
      </c>
    </row>
    <row r="856" spans="1:8">
      <c r="A856" s="140"/>
      <c r="B856" s="44"/>
      <c r="C856" s="144"/>
      <c r="D856" s="144"/>
      <c r="E856" s="141"/>
      <c r="F856" s="172">
        <f t="shared" si="116"/>
        <v>0</v>
      </c>
      <c r="G856" s="174">
        <f t="shared" ref="G856:H856" si="119">SUM(G858:G861)</f>
        <v>0</v>
      </c>
      <c r="H856" s="174">
        <f t="shared" si="119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116"/>
        <v>0</v>
      </c>
      <c r="G857" s="174">
        <f t="shared" ref="G857:H857" si="120">SUM(G859:G862)</f>
        <v>0</v>
      </c>
      <c r="H857" s="174">
        <f t="shared" si="120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103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103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121">G862+H862</f>
        <v>0</v>
      </c>
      <c r="G862" s="174">
        <f t="shared" ref="G862:H862" si="122">SUM(G864:G867)</f>
        <v>0</v>
      </c>
      <c r="H862" s="174">
        <f t="shared" si="122"/>
        <v>0</v>
      </c>
    </row>
    <row r="863" spans="1:8">
      <c r="A863" s="140"/>
      <c r="B863" s="44"/>
      <c r="C863" s="144"/>
      <c r="D863" s="144"/>
      <c r="E863" s="141"/>
      <c r="F863" s="172">
        <f t="shared" si="121"/>
        <v>0</v>
      </c>
      <c r="G863" s="174">
        <f t="shared" ref="G863:H863" si="123">SUM(G865:G868)</f>
        <v>0</v>
      </c>
      <c r="H863" s="174">
        <f t="shared" si="123"/>
        <v>0</v>
      </c>
    </row>
    <row r="864" spans="1:8">
      <c r="A864" s="140"/>
      <c r="B864" s="44"/>
      <c r="C864" s="144"/>
      <c r="D864" s="144"/>
      <c r="E864" s="141"/>
      <c r="F864" s="172">
        <f t="shared" si="121"/>
        <v>0</v>
      </c>
      <c r="G864" s="174">
        <f t="shared" ref="G864:H864" si="124">SUM(G866:G869)</f>
        <v>0</v>
      </c>
      <c r="H864" s="174">
        <f t="shared" si="124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121"/>
        <v>0</v>
      </c>
      <c r="G865" s="174">
        <f t="shared" ref="G865:H865" si="125">SUM(G867:G870)</f>
        <v>0</v>
      </c>
      <c r="H865" s="174">
        <f t="shared" si="125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121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121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26">G870+H870</f>
        <v>0</v>
      </c>
      <c r="G870" s="174">
        <f t="shared" ref="G870:H870" si="127">SUM(G872:G875)</f>
        <v>0</v>
      </c>
      <c r="H870" s="174">
        <f t="shared" si="127"/>
        <v>0</v>
      </c>
    </row>
    <row r="871" spans="1:8">
      <c r="A871" s="140"/>
      <c r="B871" s="44"/>
      <c r="C871" s="144"/>
      <c r="D871" s="144"/>
      <c r="E871" s="141"/>
      <c r="F871" s="172">
        <f t="shared" si="126"/>
        <v>0</v>
      </c>
      <c r="G871" s="174">
        <f t="shared" ref="G871:H871" si="128">SUM(G873:G876)</f>
        <v>0</v>
      </c>
      <c r="H871" s="174">
        <f t="shared" si="128"/>
        <v>0</v>
      </c>
    </row>
    <row r="872" spans="1:8">
      <c r="A872" s="140"/>
      <c r="B872" s="44"/>
      <c r="C872" s="144"/>
      <c r="D872" s="144"/>
      <c r="E872" s="141"/>
      <c r="F872" s="172">
        <f t="shared" si="126"/>
        <v>0</v>
      </c>
      <c r="G872" s="174">
        <f t="shared" ref="G872:H872" si="129">SUM(G874:G877)</f>
        <v>0</v>
      </c>
      <c r="H872" s="174">
        <f t="shared" si="129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26"/>
        <v>0</v>
      </c>
      <c r="G873" s="174">
        <f t="shared" ref="G873:H873" si="130">SUM(G875:G878)</f>
        <v>0</v>
      </c>
      <c r="H873" s="174">
        <f t="shared" si="130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26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26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31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31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31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31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31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31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32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32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32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32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32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33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897" si="134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34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34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34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ref="F898:F900" si="135">G898+H898</f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3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3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3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3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3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3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3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3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3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3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3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3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3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3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3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3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3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2025-01-22T13:53:40Z</dcterms:modified>
</cp:coreProperties>
</file>